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'BOM'!$A$1:$I$57</definedName>
  </definedNames>
  <calcPr calcId="145621"/>
</workbook>
</file>

<file path=xl/sharedStrings.xml><?xml version="1.0" encoding="utf-8"?>
<sst xmlns="http://schemas.openxmlformats.org/spreadsheetml/2006/main" count="166" uniqueCount="132">
  <si>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</si>
  <si>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</si>
  <si>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</si>
  <si>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</si>
  <si>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</si>
  <si>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</si>
  <si>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</si>
  <si>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</si>
  <si>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</si>
  <si>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</si>
  <si>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</si>
  <si>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</si>
  <si>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</si>
  <si>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</si>
  <si>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</si>
  <si>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</si>
  <si>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</si>
  <si>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</si>
  <si>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</si>
  <si>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</si>
  <si>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</si>
  <si>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</si>
  <si>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</si>
  <si>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MCMR06X3300FTL</t>
  </si>
  <si>
    <t>0603</t>
  </si>
  <si>
    <t>BOM::120052::Network tester::v1.0</t>
  </si>
  <si>
    <t>10k 1% 100mW</t>
  </si>
  <si>
    <t>MCMR06X1002FTL</t>
  </si>
  <si>
    <t>1k5 1% 100mW</t>
  </si>
  <si>
    <t>MCMR06X1501FTL</t>
  </si>
  <si>
    <t>4k7 1% 100mW</t>
  </si>
  <si>
    <t>MCMR06X4701FTL</t>
  </si>
  <si>
    <t>R10,R11</t>
  </si>
  <si>
    <t>MC 0.063W 0603 0R</t>
  </si>
  <si>
    <t>0R not mounted, see text</t>
  </si>
  <si>
    <t>47k 1% 100mW</t>
  </si>
  <si>
    <t>R14,R15,R16,R17,R18</t>
  </si>
  <si>
    <t>MCMR06X4702FTL</t>
  </si>
  <si>
    <t>27R 1% 100mW</t>
  </si>
  <si>
    <t>MCSR06X27R0FTL</t>
  </si>
  <si>
    <t>R30,R31</t>
  </si>
  <si>
    <t>R9,R32</t>
  </si>
  <si>
    <t>22p 5%</t>
  </si>
  <si>
    <t>C1,C2</t>
  </si>
  <si>
    <t>10n 10%</t>
  </si>
  <si>
    <t>MCCA000237</t>
  </si>
  <si>
    <t>C3</t>
  </si>
  <si>
    <t>1n 10%</t>
  </si>
  <si>
    <t>MCCA000224</t>
  </si>
  <si>
    <t>C4,C5</t>
  </si>
  <si>
    <t>100nf 20%</t>
  </si>
  <si>
    <t>MCCA000160</t>
  </si>
  <si>
    <t>C6,C7,C8,C9,C11,C12,C13,C16,C21,C22,C23</t>
  </si>
  <si>
    <t>MCCA000591</t>
  </si>
  <si>
    <t>0805</t>
  </si>
  <si>
    <t xml:space="preserve">10u 6.3V 20% </t>
  </si>
  <si>
    <t xml:space="preserve">2u2 6.3V 10% </t>
  </si>
  <si>
    <t>multicomp</t>
  </si>
  <si>
    <t>MCCA000268</t>
  </si>
  <si>
    <t>33p 5%</t>
  </si>
  <si>
    <t>MCCA000198</t>
  </si>
  <si>
    <t>C18</t>
  </si>
  <si>
    <t>15p 5%</t>
  </si>
  <si>
    <t>MCCA000194</t>
  </si>
  <si>
    <t>C19,C20</t>
  </si>
  <si>
    <t>low current LED 3mm red</t>
  </si>
  <si>
    <t>HLMP1700</t>
  </si>
  <si>
    <t>ledev</t>
  </si>
  <si>
    <t>D1</t>
  </si>
  <si>
    <t>low current LED 3mm green</t>
  </si>
  <si>
    <t>HLMP1790</t>
  </si>
  <si>
    <t>D2</t>
  </si>
  <si>
    <t>low current LED 3mm yellow</t>
  </si>
  <si>
    <t>HLMP1719</t>
  </si>
  <si>
    <t>D3</t>
  </si>
  <si>
    <t>NXP</t>
  </si>
  <si>
    <t>sot-23</t>
  </si>
  <si>
    <t>Atmel</t>
  </si>
  <si>
    <t>LQFP 64</t>
  </si>
  <si>
    <t>IC1</t>
  </si>
  <si>
    <t>LDO reulator 3.3V XC6206P332</t>
  </si>
  <si>
    <t>Torex</t>
  </si>
  <si>
    <t>XC6206P332MR</t>
  </si>
  <si>
    <t>IC2</t>
  </si>
  <si>
    <t>EEPROM 256K 24LC256</t>
  </si>
  <si>
    <t>Microchip</t>
  </si>
  <si>
    <t>24LC256-I/SN</t>
  </si>
  <si>
    <t>SOIC-8</t>
  </si>
  <si>
    <t>IC3</t>
  </si>
  <si>
    <t>Transceiver RS-485 65HVD10</t>
  </si>
  <si>
    <t>Texas Instruments</t>
  </si>
  <si>
    <t>SN65HVD10DG4</t>
  </si>
  <si>
    <t>IC4,IC5</t>
  </si>
  <si>
    <t>Single gate inverter 74AHC1GU04</t>
  </si>
  <si>
    <t>74AHC1GU04GW/T1</t>
  </si>
  <si>
    <t>sot-353</t>
  </si>
  <si>
    <t>IC6</t>
  </si>
  <si>
    <t>tactile switch 6mm</t>
  </si>
  <si>
    <t>TE connectivity</t>
  </si>
  <si>
    <t>FSM8JH</t>
  </si>
  <si>
    <t>S1,S2</t>
  </si>
  <si>
    <t>RJ45 jack with integrated magnetics</t>
  </si>
  <si>
    <t>Stewart Connector</t>
  </si>
  <si>
    <t>SI-60002-F</t>
  </si>
  <si>
    <t>K1</t>
  </si>
  <si>
    <t>2-way SIL 2.54mm</t>
  </si>
  <si>
    <t>K2</t>
  </si>
  <si>
    <t>4-way SIL 2.54mm</t>
  </si>
  <si>
    <t>K3</t>
  </si>
  <si>
    <t>2 x 10-way 2.54mm</t>
  </si>
  <si>
    <t>K4</t>
  </si>
  <si>
    <t>Case Hammond 1593PGY</t>
  </si>
  <si>
    <t>MCCA000196</t>
  </si>
  <si>
    <t>crystal 18.432MHz 5 x 3.2mm</t>
  </si>
  <si>
    <t>Abracon</t>
  </si>
  <si>
    <t>ABM3-18.432MHZ-B2-T</t>
  </si>
  <si>
    <t>X1</t>
  </si>
  <si>
    <t>C10</t>
  </si>
  <si>
    <t>Supervisory circuit MCP130</t>
  </si>
  <si>
    <t>MCP130T-300I/TT</t>
  </si>
  <si>
    <t>SOT-23</t>
  </si>
  <si>
    <t>IC7</t>
  </si>
  <si>
    <t>R12,R19,R20,R21,R22,R23,R24</t>
  </si>
  <si>
    <t>220R  1% 100mW</t>
  </si>
  <si>
    <t>R1,R2,R3,R7</t>
  </si>
  <si>
    <t>R6,R8</t>
  </si>
  <si>
    <t>32-bit MCU AT91SAM7S512</t>
  </si>
  <si>
    <t>AT91SAM7S512B-AU</t>
  </si>
  <si>
    <t>6-way SIL 2.54mm</t>
  </si>
  <si>
    <t>K5</t>
  </si>
  <si>
    <t>FTDI cable 3V3</t>
  </si>
  <si>
    <t>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</si>
</sst>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workbookViewId="0" topLeftCell="A2">
      <selection activeCell="D47" sqref="D47"/>
    </sheetView>
  </sheetViews>
  <sheetFormatPr defaultColWidth="11.57421875" defaultRowHeight="12.75"/>
  <cols>
    <col min="1" max="1" width="33.8515625" style="1" bestFit="1" customWidth="1"/>
    <col min="2" max="2" width="22.281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19.140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1" t="s">
        <v>25</v>
      </c>
      <c r="B1" s="21"/>
      <c r="C1" s="21"/>
      <c r="D1" s="21"/>
      <c r="E1" s="21"/>
      <c r="F1" s="21"/>
      <c r="K1" s="20" t="s">
        <v>19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20</v>
      </c>
      <c r="K2" s="19" t="s">
        <v>21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SUM(F4:F10)</f>
        <v>24</v>
      </c>
      <c r="J3" s="18" t="str">
        <f>CONCATENATE(E3,IF(ISBLANK(E3),""," = "),A3)</f>
        <v>Resistor</v>
      </c>
    </row>
    <row r="4" spans="1:10" ht="15">
      <c r="A4" s="1" t="s">
        <v>123</v>
      </c>
      <c r="B4" s="1" t="s">
        <v>22</v>
      </c>
      <c r="C4" t="s">
        <v>23</v>
      </c>
      <c r="D4" s="1" t="s">
        <v>24</v>
      </c>
      <c r="E4" s="1" t="s">
        <v>124</v>
      </c>
      <c r="F4" s="2">
        <v>4</v>
      </c>
      <c r="G4">
        <v>2073428</v>
      </c>
      <c r="J4" s="15" t="str">
        <f aca="true" t="shared" si="0" ref="J4:J87">CONCATENATE(E4,IF(ISBLANK(E4),""," = "),A4)</f>
        <v>R1,R2,R3,R7 = 220R  1% 100mW</v>
      </c>
    </row>
    <row r="5" spans="1:10" ht="15">
      <c r="A5" s="1" t="s">
        <v>26</v>
      </c>
      <c r="B5" s="1" t="s">
        <v>22</v>
      </c>
      <c r="C5" t="s">
        <v>27</v>
      </c>
      <c r="D5" s="1" t="s">
        <v>24</v>
      </c>
      <c r="E5" s="1" t="s">
        <v>125</v>
      </c>
      <c r="F5" s="2">
        <v>2</v>
      </c>
      <c r="G5">
        <v>2073349</v>
      </c>
      <c r="J5" s="15" t="str">
        <f t="shared" si="0"/>
        <v>R6,R8 = 10k 1% 100mW</v>
      </c>
    </row>
    <row r="6" spans="1:10" ht="15">
      <c r="A6" s="1" t="s">
        <v>28</v>
      </c>
      <c r="B6" s="1" t="s">
        <v>22</v>
      </c>
      <c r="C6" t="s">
        <v>29</v>
      </c>
      <c r="D6" s="1" t="s">
        <v>24</v>
      </c>
      <c r="E6" s="1" t="s">
        <v>41</v>
      </c>
      <c r="F6" s="2">
        <v>2</v>
      </c>
      <c r="G6">
        <v>2073391</v>
      </c>
      <c r="J6" s="15" t="str">
        <f t="shared" si="0"/>
        <v>R9,R32 = 1k5 1% 100mW</v>
      </c>
    </row>
    <row r="7" spans="1:10" ht="15">
      <c r="A7" s="1" t="s">
        <v>30</v>
      </c>
      <c r="B7" s="1" t="s">
        <v>22</v>
      </c>
      <c r="C7" t="s">
        <v>31</v>
      </c>
      <c r="D7" s="1" t="s">
        <v>24</v>
      </c>
      <c r="E7" s="1" t="s">
        <v>32</v>
      </c>
      <c r="F7" s="2">
        <v>2</v>
      </c>
      <c r="G7">
        <v>2073509</v>
      </c>
      <c r="J7" s="15" t="str">
        <f t="shared" si="0"/>
        <v>R10,R11 = 4k7 1% 100mW</v>
      </c>
    </row>
    <row r="8" spans="1:10" ht="15">
      <c r="A8" s="1" t="s">
        <v>34</v>
      </c>
      <c r="B8" s="1" t="s">
        <v>22</v>
      </c>
      <c r="C8" t="s">
        <v>33</v>
      </c>
      <c r="D8" s="1" t="s">
        <v>24</v>
      </c>
      <c r="E8" s="1" t="s">
        <v>122</v>
      </c>
      <c r="F8" s="2">
        <v>7</v>
      </c>
      <c r="G8">
        <v>9331662</v>
      </c>
      <c r="J8" s="15" t="str">
        <f t="shared" si="0"/>
        <v>R12,R19,R20,R21,R22,R23,R24 = 0R not mounted, see text</v>
      </c>
    </row>
    <row r="9" spans="1:10" ht="15">
      <c r="A9" s="1" t="s">
        <v>35</v>
      </c>
      <c r="B9" s="1" t="s">
        <v>22</v>
      </c>
      <c r="C9" t="s">
        <v>37</v>
      </c>
      <c r="D9" s="1" t="s">
        <v>24</v>
      </c>
      <c r="E9" s="1" t="s">
        <v>36</v>
      </c>
      <c r="F9" s="2">
        <v>5</v>
      </c>
      <c r="G9">
        <v>2073510</v>
      </c>
      <c r="J9" s="15" t="str">
        <f t="shared" si="0"/>
        <v>R14,R15,R16,R17,R18 = 47k 1% 100mW</v>
      </c>
    </row>
    <row r="10" spans="1:10" ht="15">
      <c r="A10" s="1" t="s">
        <v>38</v>
      </c>
      <c r="B10" s="1" t="s">
        <v>22</v>
      </c>
      <c r="C10" t="s">
        <v>39</v>
      </c>
      <c r="D10" s="1" t="s">
        <v>24</v>
      </c>
      <c r="E10" s="1" t="s">
        <v>40</v>
      </c>
      <c r="F10" s="2">
        <v>2</v>
      </c>
      <c r="G10">
        <v>2074231</v>
      </c>
      <c r="J10" s="15" t="str">
        <f t="shared" si="0"/>
        <v>R30,R31 = 27R 1% 100mW</v>
      </c>
    </row>
    <row r="11" spans="1:10" s="17" customFormat="1" ht="15">
      <c r="A11" s="16" t="s">
        <v>8</v>
      </c>
      <c r="B11" s="16"/>
      <c r="C11" s="16"/>
      <c r="D11" s="16"/>
      <c r="E11" s="16"/>
      <c r="F11" s="17">
        <f>SUM(F12:F19)</f>
        <v>21</v>
      </c>
      <c r="J11" s="18" t="str">
        <f t="shared" si="0"/>
        <v>Capacitor</v>
      </c>
    </row>
    <row r="12" spans="1:10" ht="15">
      <c r="A12" s="1" t="s">
        <v>42</v>
      </c>
      <c r="B12" s="1" t="s">
        <v>22</v>
      </c>
      <c r="C12" t="s">
        <v>112</v>
      </c>
      <c r="D12" s="1" t="s">
        <v>24</v>
      </c>
      <c r="E12" s="1" t="s">
        <v>43</v>
      </c>
      <c r="F12" s="2">
        <v>2</v>
      </c>
      <c r="G12">
        <v>1759057</v>
      </c>
      <c r="J12" s="15" t="str">
        <f t="shared" si="0"/>
        <v>C1,C2 = 22p 5%</v>
      </c>
    </row>
    <row r="13" spans="1:10" ht="15">
      <c r="A13" s="1" t="s">
        <v>44</v>
      </c>
      <c r="B13" s="1" t="s">
        <v>22</v>
      </c>
      <c r="C13" t="s">
        <v>45</v>
      </c>
      <c r="D13" s="1" t="s">
        <v>24</v>
      </c>
      <c r="E13" s="1" t="s">
        <v>46</v>
      </c>
      <c r="F13" s="2">
        <v>1</v>
      </c>
      <c r="G13">
        <v>1759102</v>
      </c>
      <c r="J13" s="15" t="str">
        <f t="shared" si="0"/>
        <v>C3 = 10n 10%</v>
      </c>
    </row>
    <row r="14" spans="1:10" ht="15">
      <c r="A14" s="1" t="s">
        <v>47</v>
      </c>
      <c r="B14" s="1" t="s">
        <v>22</v>
      </c>
      <c r="C14" t="s">
        <v>48</v>
      </c>
      <c r="D14" s="1" t="s">
        <v>24</v>
      </c>
      <c r="E14" s="1" t="s">
        <v>49</v>
      </c>
      <c r="F14" s="2">
        <v>2</v>
      </c>
      <c r="G14">
        <v>1759088</v>
      </c>
      <c r="J14" s="15" t="str">
        <f t="shared" si="0"/>
        <v>C4,C5 = 1n 10%</v>
      </c>
    </row>
    <row r="15" spans="1:10" ht="15">
      <c r="A15" s="1" t="s">
        <v>50</v>
      </c>
      <c r="B15" s="1" t="s">
        <v>22</v>
      </c>
      <c r="C15" t="s">
        <v>51</v>
      </c>
      <c r="D15" s="1" t="s">
        <v>24</v>
      </c>
      <c r="E15" s="1" t="s">
        <v>52</v>
      </c>
      <c r="F15" s="2">
        <v>11</v>
      </c>
      <c r="G15">
        <v>1759017</v>
      </c>
      <c r="J15" s="15" t="str">
        <f t="shared" si="0"/>
        <v>C6,C7,C8,C9,C11,C12,C13,C16,C21,C22,C23 = 100nf 20%</v>
      </c>
    </row>
    <row r="16" spans="1:10" ht="15">
      <c r="A16" s="1" t="s">
        <v>56</v>
      </c>
      <c r="B16" s="1" t="s">
        <v>22</v>
      </c>
      <c r="C16" t="s">
        <v>53</v>
      </c>
      <c r="D16" s="1" t="s">
        <v>54</v>
      </c>
      <c r="E16" s="1" t="s">
        <v>117</v>
      </c>
      <c r="F16" s="2">
        <v>1</v>
      </c>
      <c r="G16">
        <v>1759473</v>
      </c>
      <c r="J16" s="15" t="str">
        <f t="shared" si="0"/>
        <v xml:space="preserve">C10 = 2u2 6.3V 10% </v>
      </c>
    </row>
    <row r="17" spans="1:10" ht="15">
      <c r="A17" s="1" t="s">
        <v>55</v>
      </c>
      <c r="B17" s="1" t="s">
        <v>57</v>
      </c>
      <c r="C17" t="s">
        <v>58</v>
      </c>
      <c r="D17" s="1" t="s">
        <v>54</v>
      </c>
      <c r="E17" s="1" t="s">
        <v>131</v>
      </c>
      <c r="F17" s="2">
        <v>1</v>
      </c>
      <c r="G17">
        <v>1759136</v>
      </c>
      <c r="J17" s="15" t="str">
        <f t="shared" si="0"/>
        <v xml:space="preserve">C17 = 10u 6.3V 20% </v>
      </c>
    </row>
    <row r="18" spans="1:10" ht="15">
      <c r="A18" s="1" t="s">
        <v>59</v>
      </c>
      <c r="B18" s="1" t="s">
        <v>22</v>
      </c>
      <c r="C18" t="s">
        <v>60</v>
      </c>
      <c r="D18" s="1" t="s">
        <v>24</v>
      </c>
      <c r="E18" s="1" t="s">
        <v>61</v>
      </c>
      <c r="F18" s="2">
        <v>1</v>
      </c>
      <c r="G18">
        <v>1759059</v>
      </c>
      <c r="J18" s="15" t="str">
        <f t="shared" si="0"/>
        <v>C18 = 33p 5%</v>
      </c>
    </row>
    <row r="19" spans="1:10" ht="15">
      <c r="A19" s="1" t="s">
        <v>62</v>
      </c>
      <c r="B19" s="1" t="s">
        <v>22</v>
      </c>
      <c r="C19" t="s">
        <v>63</v>
      </c>
      <c r="D19" s="1" t="s">
        <v>24</v>
      </c>
      <c r="E19" s="1" t="s">
        <v>64</v>
      </c>
      <c r="F19" s="2">
        <v>2</v>
      </c>
      <c r="G19">
        <v>1759055</v>
      </c>
      <c r="J19" s="15" t="str">
        <f t="shared" si="0"/>
        <v>C19,C20 = 15p 5%</v>
      </c>
    </row>
    <row r="20" spans="1:10" s="6" customFormat="1" ht="15">
      <c r="A20" s="5" t="s">
        <v>9</v>
      </c>
      <c r="B20" s="5"/>
      <c r="C20" s="5"/>
      <c r="D20" s="5"/>
      <c r="E20" s="5"/>
      <c r="F20" s="6" t="e">
        <f>SUM(#REF!)</f>
        <v>#REF!</v>
      </c>
      <c r="J20" s="18" t="str">
        <f t="shared" si="0"/>
        <v>Inductor / Self</v>
      </c>
    </row>
    <row r="21" spans="1:10" s="6" customFormat="1" ht="15">
      <c r="A21" s="5" t="s">
        <v>10</v>
      </c>
      <c r="B21" s="5"/>
      <c r="C21" s="5"/>
      <c r="D21" s="5"/>
      <c r="E21" s="5"/>
      <c r="F21" s="6">
        <f>SUM(F22:F30)</f>
        <v>10</v>
      </c>
      <c r="J21" s="18" t="str">
        <f t="shared" si="0"/>
        <v>Semiconductor</v>
      </c>
    </row>
    <row r="22" spans="1:10" ht="15">
      <c r="A22" s="1" t="s">
        <v>65</v>
      </c>
      <c r="B22" s="1" t="s">
        <v>22</v>
      </c>
      <c r="C22" t="s">
        <v>66</v>
      </c>
      <c r="D22" s="1" t="s">
        <v>67</v>
      </c>
      <c r="E22" s="1" t="s">
        <v>68</v>
      </c>
      <c r="F22" s="2">
        <v>1</v>
      </c>
      <c r="G22">
        <v>2293471</v>
      </c>
      <c r="J22" s="15" t="str">
        <f t="shared" si="0"/>
        <v>D1 = low current LED 3mm red</v>
      </c>
    </row>
    <row r="23" spans="1:10" ht="15">
      <c r="A23" s="1" t="s">
        <v>72</v>
      </c>
      <c r="B23" s="1" t="s">
        <v>22</v>
      </c>
      <c r="C23" t="s">
        <v>70</v>
      </c>
      <c r="D23" s="1" t="s">
        <v>67</v>
      </c>
      <c r="E23" s="1" t="s">
        <v>71</v>
      </c>
      <c r="F23" s="2">
        <v>1</v>
      </c>
      <c r="G23">
        <v>1249807</v>
      </c>
      <c r="J23" s="15" t="str">
        <f aca="true" t="shared" si="1" ref="J23">CONCATENATE(E23,IF(ISBLANK(E23),""," = "),A23)</f>
        <v>D2 = low current LED 3mm yellow</v>
      </c>
    </row>
    <row r="24" spans="1:10" ht="15">
      <c r="A24" s="1" t="s">
        <v>69</v>
      </c>
      <c r="B24" s="1" t="s">
        <v>22</v>
      </c>
      <c r="C24" t="s">
        <v>73</v>
      </c>
      <c r="D24" s="1" t="s">
        <v>67</v>
      </c>
      <c r="E24" s="1" t="s">
        <v>74</v>
      </c>
      <c r="F24" s="2">
        <v>1</v>
      </c>
      <c r="G24">
        <v>2293472</v>
      </c>
      <c r="J24" s="15" t="str">
        <f aca="true" t="shared" si="2" ref="J24:J29">CONCATENATE(E24,IF(ISBLANK(E24),""," = "),A24)</f>
        <v>D3 = low current LED 3mm green</v>
      </c>
    </row>
    <row r="25" spans="1:10" ht="15">
      <c r="A25" s="1" t="s">
        <v>126</v>
      </c>
      <c r="B25" s="1" t="s">
        <v>77</v>
      </c>
      <c r="C25" t="s">
        <v>127</v>
      </c>
      <c r="D25" s="1" t="s">
        <v>78</v>
      </c>
      <c r="E25" s="1" t="s">
        <v>79</v>
      </c>
      <c r="F25" s="2">
        <v>1</v>
      </c>
      <c r="G25">
        <v>1972051</v>
      </c>
      <c r="J25" s="15" t="str">
        <f t="shared" si="2"/>
        <v>IC1 = 32-bit MCU AT91SAM7S512</v>
      </c>
    </row>
    <row r="26" spans="1:10" ht="15">
      <c r="A26" s="1" t="s">
        <v>80</v>
      </c>
      <c r="B26" s="1" t="s">
        <v>81</v>
      </c>
      <c r="C26" t="s">
        <v>82</v>
      </c>
      <c r="D26" s="1" t="s">
        <v>76</v>
      </c>
      <c r="E26" s="1" t="s">
        <v>83</v>
      </c>
      <c r="F26" s="2">
        <v>1</v>
      </c>
      <c r="G26">
        <v>8796980</v>
      </c>
      <c r="J26" s="15" t="str">
        <f t="shared" si="2"/>
        <v>IC2 = LDO reulator 3.3V XC6206P332</v>
      </c>
    </row>
    <row r="27" spans="1:10" ht="15">
      <c r="A27" s="1" t="s">
        <v>84</v>
      </c>
      <c r="B27" s="1" t="s">
        <v>85</v>
      </c>
      <c r="C27" t="s">
        <v>86</v>
      </c>
      <c r="D27" s="1" t="s">
        <v>87</v>
      </c>
      <c r="E27" s="1" t="s">
        <v>88</v>
      </c>
      <c r="F27" s="2">
        <v>1</v>
      </c>
      <c r="G27">
        <v>9757996</v>
      </c>
      <c r="J27" s="15" t="str">
        <f t="shared" si="2"/>
        <v>IC3 = EEPROM 256K 24LC256</v>
      </c>
    </row>
    <row r="28" spans="1:10" ht="15">
      <c r="A28" s="1" t="s">
        <v>89</v>
      </c>
      <c r="B28" s="1" t="s">
        <v>90</v>
      </c>
      <c r="C28" t="s">
        <v>91</v>
      </c>
      <c r="D28" s="1" t="s">
        <v>87</v>
      </c>
      <c r="E28" s="1" t="s">
        <v>92</v>
      </c>
      <c r="F28" s="2">
        <v>2</v>
      </c>
      <c r="G28">
        <v>1207267</v>
      </c>
      <c r="J28" s="15" t="str">
        <f t="shared" si="2"/>
        <v>IC4,IC5 = Transceiver RS-485 65HVD10</v>
      </c>
    </row>
    <row r="29" spans="1:10" ht="15">
      <c r="A29" s="1" t="s">
        <v>93</v>
      </c>
      <c r="B29" s="1" t="s">
        <v>75</v>
      </c>
      <c r="C29" t="s">
        <v>94</v>
      </c>
      <c r="D29" s="1" t="s">
        <v>95</v>
      </c>
      <c r="E29" s="1" t="s">
        <v>96</v>
      </c>
      <c r="F29" s="2">
        <v>1</v>
      </c>
      <c r="G29">
        <v>1201258</v>
      </c>
      <c r="J29" s="15" t="str">
        <f t="shared" si="2"/>
        <v>IC6 = Single gate inverter 74AHC1GU04</v>
      </c>
    </row>
    <row r="30" spans="1:10" ht="15">
      <c r="A30" s="1" t="s">
        <v>118</v>
      </c>
      <c r="B30" s="1" t="s">
        <v>85</v>
      </c>
      <c r="C30" s="1" t="s">
        <v>119</v>
      </c>
      <c r="D30" s="1" t="s">
        <v>120</v>
      </c>
      <c r="E30" s="1" t="s">
        <v>121</v>
      </c>
      <c r="F30" s="2">
        <v>1</v>
      </c>
      <c r="G30">
        <v>1332070</v>
      </c>
      <c r="J30" s="15" t="str">
        <f t="shared" si="0"/>
        <v>IC7 = Supervisory circuit MCP130</v>
      </c>
    </row>
    <row r="31" spans="1:10" s="6" customFormat="1" ht="15">
      <c r="A31" s="5" t="s">
        <v>11</v>
      </c>
      <c r="B31" s="5"/>
      <c r="C31" s="5"/>
      <c r="D31" s="5"/>
      <c r="E31" s="5"/>
      <c r="J31" s="18" t="str">
        <f t="shared" si="0"/>
        <v>Other</v>
      </c>
    </row>
    <row r="32" spans="1:10" ht="15">
      <c r="A32" s="1" t="s">
        <v>97</v>
      </c>
      <c r="B32" s="1" t="s">
        <v>98</v>
      </c>
      <c r="C32" s="1" t="s">
        <v>99</v>
      </c>
      <c r="E32" s="1" t="s">
        <v>100</v>
      </c>
      <c r="F32" s="2">
        <v>2</v>
      </c>
      <c r="G32" s="2">
        <v>1555985</v>
      </c>
      <c r="J32" s="15" t="str">
        <f t="shared" si="0"/>
        <v>S1,S2 = tactile switch 6mm</v>
      </c>
    </row>
    <row r="33" spans="1:10" ht="15">
      <c r="A33" s="1" t="s">
        <v>101</v>
      </c>
      <c r="B33" s="1" t="s">
        <v>102</v>
      </c>
      <c r="C33" s="1" t="s">
        <v>103</v>
      </c>
      <c r="E33" s="1" t="s">
        <v>104</v>
      </c>
      <c r="F33" s="2">
        <v>1</v>
      </c>
      <c r="G33">
        <v>1137981</v>
      </c>
      <c r="J33" s="15" t="str">
        <f t="shared" si="0"/>
        <v>K1 = RJ45 jack with integrated magnetics</v>
      </c>
    </row>
    <row r="34" spans="1:10" ht="15">
      <c r="A34" s="1" t="s">
        <v>105</v>
      </c>
      <c r="E34" s="1" t="s">
        <v>106</v>
      </c>
      <c r="F34" s="2">
        <v>1</v>
      </c>
      <c r="G34"/>
      <c r="J34" s="15" t="str">
        <f t="shared" si="0"/>
        <v>K2 = 2-way SIL 2.54mm</v>
      </c>
    </row>
    <row r="35" spans="1:10" ht="15">
      <c r="A35" s="1" t="s">
        <v>107</v>
      </c>
      <c r="E35" s="1" t="s">
        <v>108</v>
      </c>
      <c r="F35" s="2">
        <v>1</v>
      </c>
      <c r="G35"/>
      <c r="J35" s="15" t="str">
        <f t="shared" si="0"/>
        <v>K3 = 4-way SIL 2.54mm</v>
      </c>
    </row>
    <row r="36" spans="1:10" ht="15">
      <c r="A36" s="1" t="s">
        <v>109</v>
      </c>
      <c r="E36" s="1" t="s">
        <v>110</v>
      </c>
      <c r="F36" s="2">
        <v>1</v>
      </c>
      <c r="G36"/>
      <c r="J36" s="15" t="str">
        <f t="shared" si="0"/>
        <v>K4 = 2 x 10-way 2.54mm</v>
      </c>
    </row>
    <row r="37" spans="1:10" ht="15">
      <c r="A37" s="1" t="s">
        <v>128</v>
      </c>
      <c r="E37" s="1" t="s">
        <v>129</v>
      </c>
      <c r="F37" s="2">
        <v>1</v>
      </c>
      <c r="G37"/>
      <c r="J37" s="15" t="str">
        <f>CONCATENATE(E37,IF(ISBLANK(E37),""," = "),A37)</f>
        <v>K5 = 6-way SIL 2.54mm</v>
      </c>
    </row>
    <row r="38" spans="1:10" ht="15">
      <c r="A38" s="1" t="s">
        <v>113</v>
      </c>
      <c r="B38" s="1" t="s">
        <v>114</v>
      </c>
      <c r="C38" t="s">
        <v>115</v>
      </c>
      <c r="E38" s="1" t="s">
        <v>116</v>
      </c>
      <c r="F38" s="2">
        <v>1</v>
      </c>
      <c r="G38">
        <v>1611807</v>
      </c>
      <c r="J38" s="15" t="str">
        <f t="shared" si="0"/>
        <v>X1 = crystal 18.432MHz 5 x 3.2mm</v>
      </c>
    </row>
    <row r="39" spans="7:10" ht="15">
      <c r="G39"/>
      <c r="J39" s="15" t="str">
        <f t="shared" si="0"/>
        <v/>
      </c>
    </row>
    <row r="40" spans="1:10" s="6" customFormat="1" ht="15">
      <c r="A40" s="5" t="s">
        <v>12</v>
      </c>
      <c r="B40" s="5"/>
      <c r="C40" s="5"/>
      <c r="D40" s="5"/>
      <c r="E40" s="5"/>
      <c r="J40" s="18" t="str">
        <f t="shared" si="0"/>
        <v>Misc.</v>
      </c>
    </row>
    <row r="41" spans="1:10" s="8" customFormat="1" ht="15">
      <c r="A41" s="7" t="s">
        <v>111</v>
      </c>
      <c r="B41" s="7"/>
      <c r="C41" s="7"/>
      <c r="D41" s="7"/>
      <c r="E41" s="7"/>
      <c r="G41">
        <v>930192</v>
      </c>
      <c r="J41" s="15" t="str">
        <f t="shared" si="0"/>
        <v>Case Hammond 1593PGY</v>
      </c>
    </row>
    <row r="42" spans="1:10" ht="15">
      <c r="A42" s="1" t="s">
        <v>130</v>
      </c>
      <c r="J42" s="15" t="str">
        <f t="shared" si="0"/>
        <v>FTDI cable 3V3</v>
      </c>
    </row>
    <row r="43" spans="7:10" ht="15">
      <c r="G43" s="8"/>
      <c r="J43" s="15" t="str">
        <f t="shared" si="0"/>
        <v/>
      </c>
    </row>
    <row r="44" ht="15">
      <c r="J44" s="15" t="str">
        <f t="shared" si="0"/>
        <v/>
      </c>
    </row>
    <row r="45" ht="15"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spans="1:10" ht="15">
      <c r="A52"/>
      <c r="J52" s="15" t="str">
        <f t="shared" si="0"/>
        <v/>
      </c>
    </row>
    <row r="53" spans="1:10" ht="15">
      <c r="A53"/>
      <c r="J53" s="15" t="str">
        <f t="shared" si="0"/>
        <v/>
      </c>
    </row>
    <row r="54" spans="1:10" ht="15">
      <c r="A54"/>
      <c r="J54" s="15" t="str">
        <f t="shared" si="0"/>
        <v/>
      </c>
    </row>
    <row r="55" spans="1:10" ht="15">
      <c r="A55"/>
      <c r="J55" s="15" t="str">
        <f t="shared" si="0"/>
        <v/>
      </c>
    </row>
    <row r="56" spans="1:10" ht="15">
      <c r="A56"/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spans="1:10" ht="15">
      <c r="A60"/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t="shared" si="0"/>
        <v/>
      </c>
    </row>
    <row r="74" ht="15">
      <c r="J74" s="15" t="str">
        <f t="shared" si="0"/>
        <v/>
      </c>
    </row>
    <row r="75" ht="15">
      <c r="J75" s="15" t="str">
        <f t="shared" si="0"/>
        <v/>
      </c>
    </row>
    <row r="76" ht="15"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t="shared" si="0"/>
        <v/>
      </c>
    </row>
    <row r="80" ht="15"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t="shared" si="0"/>
        <v/>
      </c>
    </row>
    <row r="87" ht="15">
      <c r="J87" s="15" t="str">
        <f t="shared" si="0"/>
        <v/>
      </c>
    </row>
    <row r="88" ht="15">
      <c r="J88" s="15" t="str">
        <f aca="true" t="shared" si="3" ref="J88:J120">CONCATENATE(E88,IF(ISBLANK(E88),""," = "),A88)</f>
        <v/>
      </c>
    </row>
    <row r="89" ht="15">
      <c r="J89" s="15" t="str">
        <f t="shared" si="3"/>
        <v/>
      </c>
    </row>
    <row r="90" ht="15">
      <c r="J90" s="15" t="str">
        <f t="shared" si="3"/>
        <v/>
      </c>
    </row>
    <row r="91" ht="15">
      <c r="J91" s="15" t="str">
        <f t="shared" si="3"/>
        <v/>
      </c>
    </row>
    <row r="92" ht="15">
      <c r="J92" s="15" t="str">
        <f t="shared" si="3"/>
        <v/>
      </c>
    </row>
    <row r="93" ht="15">
      <c r="J93" s="15" t="str">
        <f t="shared" si="3"/>
        <v/>
      </c>
    </row>
    <row r="94" ht="15">
      <c r="J94" s="15" t="str">
        <f t="shared" si="3"/>
        <v/>
      </c>
    </row>
    <row r="95" ht="15">
      <c r="J95" s="15" t="str">
        <f t="shared" si="3"/>
        <v/>
      </c>
    </row>
    <row r="96" ht="15">
      <c r="J96" s="15" t="str">
        <f t="shared" si="3"/>
        <v/>
      </c>
    </row>
    <row r="97" ht="15">
      <c r="J97" s="15" t="str">
        <f t="shared" si="3"/>
        <v/>
      </c>
    </row>
    <row r="98" ht="15">
      <c r="J98" s="15" t="str">
        <f t="shared" si="3"/>
        <v/>
      </c>
    </row>
    <row r="99" ht="15">
      <c r="J99" s="15" t="str">
        <f t="shared" si="3"/>
        <v/>
      </c>
    </row>
    <row r="100" ht="15">
      <c r="J100" s="15" t="str">
        <f t="shared" si="3"/>
        <v/>
      </c>
    </row>
    <row r="101" ht="15">
      <c r="J101" s="15" t="str">
        <f t="shared" si="3"/>
        <v/>
      </c>
    </row>
    <row r="102" ht="15">
      <c r="J102" s="15" t="str">
        <f t="shared" si="3"/>
        <v/>
      </c>
    </row>
    <row r="103" ht="15">
      <c r="J103" s="15" t="str">
        <f t="shared" si="3"/>
        <v/>
      </c>
    </row>
    <row r="104" ht="15">
      <c r="J104" s="15" t="str">
        <f t="shared" si="3"/>
        <v/>
      </c>
    </row>
    <row r="105" ht="15">
      <c r="J105" s="15" t="str">
        <f t="shared" si="3"/>
        <v/>
      </c>
    </row>
    <row r="106" ht="15">
      <c r="J106" s="15" t="str">
        <f t="shared" si="3"/>
        <v/>
      </c>
    </row>
    <row r="107" ht="15">
      <c r="J107" s="15" t="str">
        <f t="shared" si="3"/>
        <v/>
      </c>
    </row>
    <row r="108" ht="15">
      <c r="J108" s="15" t="str">
        <f t="shared" si="3"/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  <row r="111" ht="15">
      <c r="J111" s="15" t="str">
        <f t="shared" si="3"/>
        <v/>
      </c>
    </row>
    <row r="112" ht="15">
      <c r="J112" s="15" t="str">
        <f t="shared" si="3"/>
        <v/>
      </c>
    </row>
    <row r="113" ht="15">
      <c r="J113" s="15" t="str">
        <f t="shared" si="3"/>
        <v/>
      </c>
    </row>
    <row r="114" ht="15">
      <c r="J114" s="15" t="str">
        <f t="shared" si="3"/>
        <v/>
      </c>
    </row>
    <row r="115" ht="15">
      <c r="J115" s="15" t="str">
        <f t="shared" si="3"/>
        <v/>
      </c>
    </row>
    <row r="116" ht="15">
      <c r="J116" s="15" t="str">
        <f t="shared" si="3"/>
        <v/>
      </c>
    </row>
    <row r="117" ht="15">
      <c r="J117" s="15" t="str">
        <f t="shared" si="3"/>
        <v/>
      </c>
    </row>
    <row r="118" ht="15">
      <c r="J118" s="15" t="str">
        <f t="shared" si="3"/>
        <v/>
      </c>
    </row>
    <row r="119" ht="15">
      <c r="J119" s="15" t="str">
        <f t="shared" si="3"/>
        <v/>
      </c>
    </row>
    <row r="120" ht="15">
      <c r="J120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13</v>
      </c>
      <c r="B1" s="22"/>
      <c r="C1" s="22"/>
      <c r="D1" s="22"/>
    </row>
    <row r="2" spans="1:4" s="9" customFormat="1" ht="14.8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</cp:lastModifiedBy>
  <cp:lastPrinted>2009-08-03T09:49:46Z</cp:lastPrinted>
  <dcterms:created xsi:type="dcterms:W3CDTF">2009-05-15T08:53:47Z</dcterms:created>
  <dcterms:modified xsi:type="dcterms:W3CDTF">2013-08-13T12:12:17Z</dcterms:modified>
  <cp:category/>
  <cp:version/>
  <cp:contentType/>
  <cp:contentStatus/>
</cp:coreProperties>
</file>