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externalReferences>
    <externalReference r:id="rId5"/>
  </externalReferences>
  <definedNames>
    <definedName name="_xlnm.Print_Area" localSheetId="0">'BOM'!$A$1:$I$41</definedName>
  </definedNames>
  <calcPr calcId="124519"/>
</workbook>
</file>

<file path=xl/sharedStrings.xml><?xml version="1.0" encoding="utf-8"?>
<sst xmlns="http://schemas.openxmlformats.org/spreadsheetml/2006/main" count="94" uniqueCount="83">
  <si>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</si>
  <si>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</si>
  <si>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</si>
  <si>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</si>
  <si>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</si>
  <si>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</si>
  <si>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</si>
  <si>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</si>
  <si>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</si>
  <si>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</si>
  <si>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</si>
  <si>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</si>
  <si>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</si>
  <si>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</si>
  <si>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</si>
  <si>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</si>
  <si>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</si>
  <si>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</si>
  <si>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</si>
  <si>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</si>
  <si>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</si>
  <si>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10K, 5 %, 250 mW</t>
  </si>
  <si>
    <t xml:space="preserve">KOA </t>
  </si>
  <si>
    <t xml:space="preserve">CF1/4C103J </t>
  </si>
  <si>
    <t>Axial</t>
  </si>
  <si>
    <t>R4,R5</t>
  </si>
  <si>
    <t>330R, 5%, 250W</t>
  </si>
  <si>
    <t>MULTICOMP</t>
  </si>
  <si>
    <t>MCCFR0W4J0331A50</t>
  </si>
  <si>
    <t>R1,R2,R3</t>
  </si>
  <si>
    <t>100uF/25V</t>
  </si>
  <si>
    <t>RUBYCON</t>
  </si>
  <si>
    <t>25YXF100MY0611</t>
  </si>
  <si>
    <t>Radial leaded</t>
  </si>
  <si>
    <t>C5</t>
  </si>
  <si>
    <t>470uF/25V</t>
  </si>
  <si>
    <t>MCGLR25V477M10X16</t>
  </si>
  <si>
    <t>Radial Leaded</t>
  </si>
  <si>
    <t>C4</t>
  </si>
  <si>
    <t>LM7805</t>
  </si>
  <si>
    <t>FAIRCHILD SEMICONDUCTOR</t>
  </si>
  <si>
    <t>LM7805CT</t>
  </si>
  <si>
    <t>TO-220</t>
  </si>
  <si>
    <t>IC2</t>
  </si>
  <si>
    <t>PIC12F683</t>
  </si>
  <si>
    <t>MICROCHIP</t>
  </si>
  <si>
    <t>PIC12F683-I/P</t>
  </si>
  <si>
    <t>DIP8</t>
  </si>
  <si>
    <t>IC1</t>
  </si>
  <si>
    <t>RED LED 3MM</t>
  </si>
  <si>
    <t>AVAGO TECHNOLOGIES</t>
  </si>
  <si>
    <t>HLMP-Y301-F0000</t>
  </si>
  <si>
    <t>D1</t>
  </si>
  <si>
    <t>BLUE LED 3MM</t>
  </si>
  <si>
    <t>MCL034SBLC</t>
  </si>
  <si>
    <t>D3</t>
  </si>
  <si>
    <t>WHITE LED 3MM</t>
  </si>
  <si>
    <t>VCC (VISUAL COMMUNICATIONS COMPANY)</t>
  </si>
  <si>
    <t>VAOL-3LWY4</t>
  </si>
  <si>
    <t>D2</t>
  </si>
  <si>
    <t>IN40007</t>
  </si>
  <si>
    <t>ON SEMICONDUCTOR</t>
  </si>
  <si>
    <t>1N4007RLG</t>
  </si>
  <si>
    <t>D5</t>
  </si>
  <si>
    <t>IN4148</t>
  </si>
  <si>
    <t>IRL540</t>
  </si>
  <si>
    <t>T1</t>
  </si>
  <si>
    <t>TACTILE SWITCH</t>
  </si>
  <si>
    <t>ALPS</t>
  </si>
  <si>
    <t>SKHHAKA010</t>
  </si>
  <si>
    <t>S1</t>
  </si>
  <si>
    <t>PCB TERMINAL BLOCK</t>
  </si>
  <si>
    <t>TE CONNECTIVITY</t>
  </si>
  <si>
    <t>282834-2</t>
  </si>
  <si>
    <t>K1,K2,K3</t>
  </si>
  <si>
    <t>D4</t>
  </si>
  <si>
    <t>1N4148.</t>
  </si>
  <si>
    <t>BOM::130258::Efficient Solenoid Valve::v1.0</t>
  </si>
  <si>
    <t>IRL540NPBF</t>
  </si>
  <si>
    <t xml:space="preserve">INTERNATIONAL RECTIFIER </t>
  </si>
  <si>
    <t>Enclosure</t>
  </si>
  <si>
    <t xml:space="preserve">FIBOX </t>
  </si>
  <si>
    <t>ABS B 65 G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</si>
</sst>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3" borderId="0" xfId="0" applyNumberFormat="1" applyFont="1" applyFill="1"/>
    <xf numFmtId="0" fontId="3" fillId="3" borderId="0" xfId="0" applyFont="1" applyFill="1"/>
    <xf numFmtId="0" fontId="9" fillId="4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9" fontId="0" fillId="0" borderId="0" xfId="0" applyNumberFormat="1"/>
    <xf numFmtId="0" fontId="0" fillId="4" borderId="0" xfId="0" applyFont="1" applyFill="1"/>
    <xf numFmtId="49" fontId="1" fillId="2" borderId="0" xfId="0" applyNumberFormat="1" applyFont="1" applyFill="1" applyAlignment="1">
      <alignment horizontal="left"/>
    </xf>
    <xf numFmtId="0" fontId="5" fillId="5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21%20Projects\21%20proj%20Docs\Battery%20Timer\BOM-Battery%20Timer_V1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history"/>
    </sheetNames>
    <sheetDataSet>
      <sheetData sheetId="0">
        <row r="18">
          <cell r="F18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workbookViewId="0" topLeftCell="A1">
      <selection activeCell="C32" sqref="C32"/>
    </sheetView>
  </sheetViews>
  <sheetFormatPr defaultColWidth="11.57421875" defaultRowHeight="12.75"/>
  <cols>
    <col min="1" max="1" width="33.8515625" style="1" bestFit="1" customWidth="1"/>
    <col min="2" max="2" width="45.8515625" style="1" customWidth="1"/>
    <col min="3" max="3" width="33.8515625" style="1" bestFit="1" customWidth="1"/>
    <col min="4" max="4" width="17.421875" style="1" customWidth="1"/>
    <col min="5" max="5" width="20.7109375" style="1" customWidth="1"/>
    <col min="6" max="6" width="11.421875" style="25" customWidth="1"/>
    <col min="7" max="7" width="10.28125" style="25" bestFit="1" customWidth="1"/>
    <col min="8" max="9" width="11.57421875" style="2" customWidth="1"/>
    <col min="10" max="10" width="33.140625" style="2" customWidth="1"/>
    <col min="11" max="11" width="48.7109375" style="2" customWidth="1"/>
    <col min="12" max="12" width="47.57421875" style="2" customWidth="1"/>
    <col min="13" max="16384" width="11.57421875" style="2" customWidth="1"/>
  </cols>
  <sheetData>
    <row r="1" spans="1:11" s="3" customFormat="1" ht="20.25">
      <c r="A1" s="32" t="s">
        <v>77</v>
      </c>
      <c r="B1" s="32"/>
      <c r="C1" s="32"/>
      <c r="D1" s="32"/>
      <c r="E1" s="32"/>
      <c r="F1" s="32"/>
      <c r="G1" s="23"/>
      <c r="K1" s="18"/>
    </row>
    <row r="2" spans="1:12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3" t="s">
        <v>16</v>
      </c>
      <c r="G2" s="23" t="s">
        <v>5</v>
      </c>
      <c r="H2" s="3" t="s">
        <v>6</v>
      </c>
      <c r="I2" s="3" t="s">
        <v>17</v>
      </c>
      <c r="J2" s="3" t="s">
        <v>18</v>
      </c>
      <c r="K2" s="17" t="s">
        <v>20</v>
      </c>
      <c r="L2" s="17" t="s">
        <v>19</v>
      </c>
    </row>
    <row r="3" spans="1:10" s="15" customFormat="1" ht="15">
      <c r="A3" s="14" t="s">
        <v>7</v>
      </c>
      <c r="B3" s="14"/>
      <c r="C3" s="14"/>
      <c r="D3" s="14"/>
      <c r="E3" s="14"/>
      <c r="F3" s="24">
        <f>SUM(F4:F6)</f>
        <v>5</v>
      </c>
      <c r="G3" s="24"/>
      <c r="J3" s="16" t="str">
        <f>CONCATENATE(E3,IF(ISBLANK(E3),""," = "),A3)</f>
        <v>Resistor</v>
      </c>
    </row>
    <row r="4" spans="1:12" ht="15">
      <c r="A4" s="1" t="s">
        <v>21</v>
      </c>
      <c r="B4" s="1" t="s">
        <v>22</v>
      </c>
      <c r="C4" t="s">
        <v>23</v>
      </c>
      <c r="D4" s="1" t="s">
        <v>24</v>
      </c>
      <c r="E4" s="1" t="s">
        <v>25</v>
      </c>
      <c r="F4" s="25">
        <v>2</v>
      </c>
      <c r="G4" s="25">
        <v>1812644</v>
      </c>
      <c r="J4" s="13" t="str">
        <f>CONCATENATE(E4,IF(ISBLANK(E4),""," = "),A4)</f>
        <v>R4,R5 = 10K, 5 %, 250 mW</v>
      </c>
      <c r="L4" s="13" t="str">
        <f>J4</f>
        <v>R4,R5 = 10K, 5 %, 250 mW</v>
      </c>
    </row>
    <row r="5" spans="1:12" ht="15">
      <c r="A5" s="1" t="s">
        <v>26</v>
      </c>
      <c r="B5" s="1" t="s">
        <v>27</v>
      </c>
      <c r="C5" t="s">
        <v>28</v>
      </c>
      <c r="D5" s="1" t="s">
        <v>24</v>
      </c>
      <c r="E5" s="1" t="s">
        <v>29</v>
      </c>
      <c r="F5" s="25">
        <v>3</v>
      </c>
      <c r="G5" s="25">
        <v>1128021</v>
      </c>
      <c r="J5" s="13" t="str">
        <f aca="true" t="shared" si="0" ref="J5:J30">CONCATENATE(E5,IF(ISBLANK(E5),""," = "),A5)</f>
        <v>R1,R2,R3 = 330R, 5%, 250W</v>
      </c>
      <c r="L5" s="2" t="str">
        <f>J5</f>
        <v>R1,R2,R3 = 330R, 5%, 250W</v>
      </c>
    </row>
    <row r="6" spans="3:12" ht="15">
      <c r="C6"/>
      <c r="J6" s="13" t="str">
        <f t="shared" si="0"/>
        <v/>
      </c>
      <c r="L6" s="2" t="str">
        <f>J6</f>
        <v/>
      </c>
    </row>
    <row r="7" spans="1:12" s="15" customFormat="1" ht="15">
      <c r="A7" s="14" t="s">
        <v>8</v>
      </c>
      <c r="B7" s="14"/>
      <c r="C7" s="14"/>
      <c r="D7" s="14"/>
      <c r="E7" s="14"/>
      <c r="F7" s="24">
        <f>SUM(F8:F9)</f>
        <v>2</v>
      </c>
      <c r="G7" s="24"/>
      <c r="J7" s="16" t="str">
        <f t="shared" si="0"/>
        <v>Capacitor</v>
      </c>
      <c r="L7" s="16" t="str">
        <f>J7</f>
        <v>Capacitor</v>
      </c>
    </row>
    <row r="8" spans="1:12" ht="15">
      <c r="A8" s="1" t="s">
        <v>30</v>
      </c>
      <c r="B8" s="1" t="s">
        <v>31</v>
      </c>
      <c r="C8" s="1" t="s">
        <v>32</v>
      </c>
      <c r="D8" s="1" t="s">
        <v>33</v>
      </c>
      <c r="E8" s="1" t="s">
        <v>34</v>
      </c>
      <c r="F8" s="25">
        <v>1</v>
      </c>
      <c r="G8" s="25">
        <v>580478</v>
      </c>
      <c r="J8" s="13" t="str">
        <f t="shared" si="0"/>
        <v>C5 = 100uF/25V</v>
      </c>
      <c r="L8" s="2" t="str">
        <f aca="true" t="shared" si="1" ref="L8:L22">J8</f>
        <v>C5 = 100uF/25V</v>
      </c>
    </row>
    <row r="9" spans="1:12" ht="15">
      <c r="A9" s="1" t="s">
        <v>35</v>
      </c>
      <c r="B9" s="30" t="s">
        <v>27</v>
      </c>
      <c r="C9" s="1" t="s">
        <v>36</v>
      </c>
      <c r="D9" s="1" t="s">
        <v>37</v>
      </c>
      <c r="E9" s="1" t="s">
        <v>38</v>
      </c>
      <c r="F9" s="25">
        <v>1</v>
      </c>
      <c r="G9" s="25">
        <v>1902981</v>
      </c>
      <c r="J9" s="13" t="str">
        <f t="shared" si="0"/>
        <v>C4 = 470uF/25V</v>
      </c>
      <c r="L9" s="2" t="str">
        <f t="shared" si="1"/>
        <v>C4 = 470uF/25V</v>
      </c>
    </row>
    <row r="10" spans="10:12" ht="15">
      <c r="J10" s="13" t="str">
        <f t="shared" si="0"/>
        <v/>
      </c>
      <c r="L10" s="13" t="str">
        <f t="shared" si="1"/>
        <v/>
      </c>
    </row>
    <row r="11" spans="1:12" s="15" customFormat="1" ht="15">
      <c r="A11" s="14" t="s">
        <v>9</v>
      </c>
      <c r="B11" s="14"/>
      <c r="C11" s="14"/>
      <c r="D11" s="14"/>
      <c r="E11" s="14"/>
      <c r="F11" s="24">
        <f>SUM(F12:F19)</f>
        <v>7</v>
      </c>
      <c r="G11" s="24"/>
      <c r="J11" s="16" t="str">
        <f t="shared" si="0"/>
        <v>Semiconductor</v>
      </c>
      <c r="L11" s="31" t="str">
        <f>J11</f>
        <v>Semiconductor</v>
      </c>
    </row>
    <row r="12" spans="1:12" ht="15">
      <c r="A12" s="1" t="s">
        <v>39</v>
      </c>
      <c r="B12" s="1" t="s">
        <v>40</v>
      </c>
      <c r="C12" t="s">
        <v>41</v>
      </c>
      <c r="D12" s="1" t="s">
        <v>42</v>
      </c>
      <c r="E12" s="1" t="s">
        <v>43</v>
      </c>
      <c r="F12" s="25">
        <v>1</v>
      </c>
      <c r="G12" s="28">
        <v>4537040</v>
      </c>
      <c r="J12" s="13" t="str">
        <f t="shared" si="0"/>
        <v>IC2 = LM7805</v>
      </c>
      <c r="L12" s="2" t="str">
        <f t="shared" si="1"/>
        <v>IC2 = LM7805</v>
      </c>
    </row>
    <row r="13" spans="1:12" ht="15">
      <c r="A13" s="1" t="s">
        <v>44</v>
      </c>
      <c r="B13" s="1" t="s">
        <v>45</v>
      </c>
      <c r="C13" t="s">
        <v>46</v>
      </c>
      <c r="D13" s="1" t="s">
        <v>47</v>
      </c>
      <c r="E13" s="1" t="s">
        <v>48</v>
      </c>
      <c r="F13" s="25">
        <v>1</v>
      </c>
      <c r="G13" s="28">
        <v>9759034</v>
      </c>
      <c r="J13" s="13" t="str">
        <f t="shared" si="0"/>
        <v>IC1 = PIC12F683</v>
      </c>
      <c r="L13" s="13" t="str">
        <f t="shared" si="1"/>
        <v>IC1 = PIC12F683</v>
      </c>
    </row>
    <row r="14" spans="1:12" ht="15">
      <c r="A14" s="1" t="s">
        <v>49</v>
      </c>
      <c r="B14" s="1" t="s">
        <v>50</v>
      </c>
      <c r="C14" t="s">
        <v>51</v>
      </c>
      <c r="D14" s="1" t="s">
        <v>37</v>
      </c>
      <c r="E14" s="1" t="s">
        <v>52</v>
      </c>
      <c r="F14" s="25">
        <v>1</v>
      </c>
      <c r="G14" s="28">
        <v>1863178</v>
      </c>
      <c r="J14" s="13" t="str">
        <f t="shared" si="0"/>
        <v>D1 = RED LED 3MM</v>
      </c>
      <c r="L14" s="2" t="str">
        <f t="shared" si="1"/>
        <v>D1 = RED LED 3MM</v>
      </c>
    </row>
    <row r="15" spans="1:12" ht="15">
      <c r="A15" s="1" t="s">
        <v>53</v>
      </c>
      <c r="B15" s="1" t="s">
        <v>27</v>
      </c>
      <c r="C15" t="s">
        <v>54</v>
      </c>
      <c r="D15" s="1" t="s">
        <v>37</v>
      </c>
      <c r="E15" s="1" t="s">
        <v>55</v>
      </c>
      <c r="F15" s="25">
        <v>1</v>
      </c>
      <c r="G15" s="28">
        <v>1581174</v>
      </c>
      <c r="J15" s="13" t="str">
        <f t="shared" si="0"/>
        <v>D3 = BLUE LED 3MM</v>
      </c>
      <c r="L15" s="2" t="str">
        <f t="shared" si="1"/>
        <v>D3 = BLUE LED 3MM</v>
      </c>
    </row>
    <row r="16" spans="1:12" ht="15">
      <c r="A16" s="1" t="s">
        <v>56</v>
      </c>
      <c r="B16" s="1" t="s">
        <v>57</v>
      </c>
      <c r="C16" t="s">
        <v>58</v>
      </c>
      <c r="D16" s="1" t="s">
        <v>37</v>
      </c>
      <c r="E16" s="1" t="s">
        <v>59</v>
      </c>
      <c r="F16" s="25">
        <v>1</v>
      </c>
      <c r="G16" s="28">
        <v>1712785</v>
      </c>
      <c r="J16" s="13" t="str">
        <f t="shared" si="0"/>
        <v>D2 = WHITE LED 3MM</v>
      </c>
      <c r="L16" s="13" t="str">
        <f t="shared" si="1"/>
        <v>D2 = WHITE LED 3MM</v>
      </c>
    </row>
    <row r="17" spans="1:12" ht="15">
      <c r="A17" s="1" t="s">
        <v>60</v>
      </c>
      <c r="B17" s="1" t="s">
        <v>61</v>
      </c>
      <c r="C17" t="s">
        <v>62</v>
      </c>
      <c r="D17" s="1" t="s">
        <v>37</v>
      </c>
      <c r="E17" s="1" t="s">
        <v>63</v>
      </c>
      <c r="F17" s="25">
        <v>1</v>
      </c>
      <c r="G17" s="28">
        <v>2317678</v>
      </c>
      <c r="J17" s="13" t="str">
        <f t="shared" si="0"/>
        <v>D5 = IN40007</v>
      </c>
      <c r="L17" s="2" t="str">
        <f t="shared" si="1"/>
        <v>D5 = IN40007</v>
      </c>
    </row>
    <row r="18" spans="1:12" ht="15">
      <c r="A18" s="1" t="s">
        <v>64</v>
      </c>
      <c r="B18" s="30" t="s">
        <v>27</v>
      </c>
      <c r="C18" t="s">
        <v>76</v>
      </c>
      <c r="D18" s="30" t="s">
        <v>37</v>
      </c>
      <c r="E18" s="30" t="s">
        <v>75</v>
      </c>
      <c r="F18" s="25">
        <v>1</v>
      </c>
      <c r="G18" s="28">
        <v>9565124</v>
      </c>
      <c r="J18" s="13" t="str">
        <f t="shared" si="0"/>
        <v>D4 = IN4148</v>
      </c>
      <c r="L18" s="2" t="str">
        <f t="shared" si="1"/>
        <v>D4 = IN4148</v>
      </c>
    </row>
    <row r="19" spans="5:12" ht="15">
      <c r="E19"/>
      <c r="J19" s="13" t="str">
        <f t="shared" si="0"/>
        <v/>
      </c>
      <c r="L19" s="13" t="str">
        <f t="shared" si="1"/>
        <v/>
      </c>
    </row>
    <row r="20" spans="1:12" s="15" customFormat="1" ht="15">
      <c r="A20" s="14" t="s">
        <v>10</v>
      </c>
      <c r="B20" s="14"/>
      <c r="C20" s="14"/>
      <c r="D20" s="14"/>
      <c r="E20" s="14"/>
      <c r="F20" s="24">
        <f>F21+'[1]BOM'!F18</f>
        <v>2</v>
      </c>
      <c r="G20" s="24"/>
      <c r="J20" s="16" t="str">
        <f t="shared" si="0"/>
        <v>Other</v>
      </c>
      <c r="L20" s="31" t="str">
        <f>J20</f>
        <v>Other</v>
      </c>
    </row>
    <row r="21" spans="1:12" s="21" customFormat="1" ht="15">
      <c r="A21" s="20" t="s">
        <v>65</v>
      </c>
      <c r="B21" t="s">
        <v>79</v>
      </c>
      <c r="C21" t="s">
        <v>78</v>
      </c>
      <c r="D21" s="20" t="s">
        <v>42</v>
      </c>
      <c r="E21" s="20" t="s">
        <v>66</v>
      </c>
      <c r="F21" s="26">
        <v>1</v>
      </c>
      <c r="G21">
        <v>8651078</v>
      </c>
      <c r="J21" s="13" t="str">
        <f t="shared" si="0"/>
        <v>T1 = IRL540</v>
      </c>
      <c r="L21" s="2" t="str">
        <f t="shared" si="1"/>
        <v>T1 = IRL540</v>
      </c>
    </row>
    <row r="22" spans="1:12" s="21" customFormat="1" ht="15">
      <c r="A22" s="22" t="s">
        <v>67</v>
      </c>
      <c r="B22" s="22" t="s">
        <v>68</v>
      </c>
      <c r="C22" s="22" t="s">
        <v>69</v>
      </c>
      <c r="D22" s="22"/>
      <c r="E22" s="20" t="s">
        <v>70</v>
      </c>
      <c r="F22" s="26">
        <v>1</v>
      </c>
      <c r="G22" s="29">
        <v>1656423</v>
      </c>
      <c r="J22" s="13" t="str">
        <f t="shared" si="0"/>
        <v>S1 = TACTILE SWITCH</v>
      </c>
      <c r="L22" s="13" t="str">
        <f t="shared" si="1"/>
        <v>S1 = TACTILE SWITCH</v>
      </c>
    </row>
    <row r="23" spans="7:12" ht="15">
      <c r="G23" s="28"/>
      <c r="J23" s="13" t="str">
        <f t="shared" si="0"/>
        <v/>
      </c>
      <c r="L23" s="13" t="str">
        <f>J23</f>
        <v/>
      </c>
    </row>
    <row r="24" spans="1:12" s="15" customFormat="1" ht="15">
      <c r="A24" s="14" t="s">
        <v>11</v>
      </c>
      <c r="B24" s="14"/>
      <c r="C24" s="14"/>
      <c r="D24" s="14"/>
      <c r="E24" s="14"/>
      <c r="F24" s="24">
        <f>F25+F26</f>
        <v>4</v>
      </c>
      <c r="G24" s="24"/>
      <c r="J24" s="16" t="str">
        <f t="shared" si="0"/>
        <v>Misc.</v>
      </c>
      <c r="L24" s="31" t="str">
        <f>J24</f>
        <v>Misc.</v>
      </c>
    </row>
    <row r="25" spans="1:12" s="6" customFormat="1" ht="15">
      <c r="A25" s="5" t="s">
        <v>71</v>
      </c>
      <c r="B25" s="5" t="s">
        <v>72</v>
      </c>
      <c r="C25" s="5" t="s">
        <v>73</v>
      </c>
      <c r="D25" s="5"/>
      <c r="E25" s="19" t="s">
        <v>74</v>
      </c>
      <c r="F25" s="27">
        <v>3</v>
      </c>
      <c r="G25" s="27">
        <v>2112482</v>
      </c>
      <c r="J25" s="13" t="str">
        <f t="shared" si="0"/>
        <v>K1,K2,K3 = PCB TERMINAL BLOCK</v>
      </c>
      <c r="L25" s="2" t="str">
        <f>J25</f>
        <v>K1,K2,K3 = PCB TERMINAL BLOCK</v>
      </c>
    </row>
    <row r="26" spans="1:12" ht="15">
      <c r="A26" s="30" t="s">
        <v>80</v>
      </c>
      <c r="B26" t="s">
        <v>81</v>
      </c>
      <c r="C26" t="s">
        <v>82</v>
      </c>
      <c r="F26" s="25">
        <v>1</v>
      </c>
      <c r="G26">
        <v>4971553</v>
      </c>
      <c r="J26" s="13" t="str">
        <f t="shared" si="0"/>
        <v>Enclosure</v>
      </c>
      <c r="L26" s="13" t="str">
        <f aca="true" t="shared" si="2" ref="L26:L28">J26</f>
        <v>Enclosure</v>
      </c>
    </row>
    <row r="27" spans="7:12" ht="15">
      <c r="G27" s="27"/>
      <c r="J27" s="13" t="str">
        <f t="shared" si="0"/>
        <v/>
      </c>
      <c r="L27" s="2" t="str">
        <f t="shared" si="2"/>
        <v/>
      </c>
    </row>
    <row r="28" spans="3:12" ht="15">
      <c r="C28" s="30"/>
      <c r="E28" s="30"/>
      <c r="J28" s="13" t="str">
        <f t="shared" si="0"/>
        <v/>
      </c>
      <c r="L28" s="2" t="str">
        <f t="shared" si="2"/>
        <v/>
      </c>
    </row>
    <row r="29" ht="15">
      <c r="J29" s="13" t="str">
        <f t="shared" si="0"/>
        <v/>
      </c>
    </row>
    <row r="30" ht="15">
      <c r="J30" s="13" t="str">
        <f t="shared" si="0"/>
        <v/>
      </c>
    </row>
    <row r="31" ht="15">
      <c r="J31" s="13" t="str">
        <f aca="true" t="shared" si="3" ref="J31:J33">CONCATENATE(E31,IF(ISBLANK(E31),""," = "),A31)</f>
        <v/>
      </c>
    </row>
    <row r="32" ht="15">
      <c r="J32" s="13" t="str">
        <f t="shared" si="3"/>
        <v/>
      </c>
    </row>
    <row r="33" ht="15">
      <c r="J33" s="13" t="str">
        <f t="shared" si="3"/>
        <v/>
      </c>
    </row>
    <row r="34" ht="15">
      <c r="J34" s="13" t="str">
        <f aca="true" t="shared" si="4" ref="J34:J71">CONCATENATE(E34,IF(ISBLANK(E34),""," = "),A34)</f>
        <v/>
      </c>
    </row>
    <row r="35" ht="15">
      <c r="J35" s="13" t="str">
        <f t="shared" si="4"/>
        <v/>
      </c>
    </row>
    <row r="36" spans="1:10" ht="15">
      <c r="A36"/>
      <c r="J36" s="13" t="str">
        <f t="shared" si="4"/>
        <v/>
      </c>
    </row>
    <row r="37" spans="1:10" ht="15">
      <c r="A37"/>
      <c r="J37" s="13" t="str">
        <f t="shared" si="4"/>
        <v/>
      </c>
    </row>
    <row r="38" spans="1:10" ht="15">
      <c r="A38"/>
      <c r="J38" s="13" t="str">
        <f t="shared" si="4"/>
        <v/>
      </c>
    </row>
    <row r="39" spans="1:10" ht="15">
      <c r="A39"/>
      <c r="J39" s="13" t="str">
        <f t="shared" si="4"/>
        <v/>
      </c>
    </row>
    <row r="40" spans="1:10" ht="15">
      <c r="A40"/>
      <c r="J40" s="13" t="str">
        <f t="shared" si="4"/>
        <v/>
      </c>
    </row>
    <row r="41" ht="15">
      <c r="J41" s="13" t="str">
        <f t="shared" si="4"/>
        <v/>
      </c>
    </row>
    <row r="42" ht="15">
      <c r="J42" s="13" t="str">
        <f t="shared" si="4"/>
        <v/>
      </c>
    </row>
    <row r="43" ht="15">
      <c r="J43" s="13" t="str">
        <f t="shared" si="4"/>
        <v/>
      </c>
    </row>
    <row r="44" spans="1:10" ht="15">
      <c r="A44"/>
      <c r="J44" s="13" t="str">
        <f t="shared" si="4"/>
        <v/>
      </c>
    </row>
    <row r="45" ht="15">
      <c r="J45" s="13" t="str">
        <f t="shared" si="4"/>
        <v/>
      </c>
    </row>
    <row r="46" ht="15">
      <c r="J46" s="13" t="str">
        <f t="shared" si="4"/>
        <v/>
      </c>
    </row>
    <row r="47" ht="15">
      <c r="J47" s="13" t="str">
        <f t="shared" si="4"/>
        <v/>
      </c>
    </row>
    <row r="48" ht="15">
      <c r="J48" s="13" t="str">
        <f t="shared" si="4"/>
        <v/>
      </c>
    </row>
    <row r="49" ht="15">
      <c r="J49" s="13" t="str">
        <f t="shared" si="4"/>
        <v/>
      </c>
    </row>
    <row r="50" ht="15">
      <c r="J50" s="13" t="str">
        <f t="shared" si="4"/>
        <v/>
      </c>
    </row>
    <row r="51" ht="15">
      <c r="J51" s="13" t="str">
        <f t="shared" si="4"/>
        <v/>
      </c>
    </row>
    <row r="52" ht="15">
      <c r="J52" s="13" t="str">
        <f t="shared" si="4"/>
        <v/>
      </c>
    </row>
    <row r="53" ht="15">
      <c r="J53" s="13" t="str">
        <f t="shared" si="4"/>
        <v/>
      </c>
    </row>
    <row r="54" ht="15">
      <c r="J54" s="13" t="str">
        <f t="shared" si="4"/>
        <v/>
      </c>
    </row>
    <row r="55" ht="15">
      <c r="J55" s="13" t="str">
        <f t="shared" si="4"/>
        <v/>
      </c>
    </row>
    <row r="56" ht="15">
      <c r="J56" s="13" t="str">
        <f t="shared" si="4"/>
        <v/>
      </c>
    </row>
    <row r="57" ht="15">
      <c r="J57" s="13" t="str">
        <f t="shared" si="4"/>
        <v/>
      </c>
    </row>
    <row r="58" ht="15">
      <c r="J58" s="13" t="str">
        <f t="shared" si="4"/>
        <v/>
      </c>
    </row>
    <row r="59" ht="15">
      <c r="J59" s="13" t="str">
        <f t="shared" si="4"/>
        <v/>
      </c>
    </row>
    <row r="60" ht="15">
      <c r="J60" s="13" t="str">
        <f t="shared" si="4"/>
        <v/>
      </c>
    </row>
    <row r="61" ht="15">
      <c r="J61" s="13" t="str">
        <f t="shared" si="4"/>
        <v/>
      </c>
    </row>
    <row r="62" ht="15">
      <c r="J62" s="13" t="str">
        <f t="shared" si="4"/>
        <v/>
      </c>
    </row>
    <row r="63" ht="15">
      <c r="J63" s="13" t="str">
        <f t="shared" si="4"/>
        <v/>
      </c>
    </row>
    <row r="64" ht="15">
      <c r="J64" s="13" t="str">
        <f t="shared" si="4"/>
        <v/>
      </c>
    </row>
    <row r="65" ht="15">
      <c r="J65" s="13" t="str">
        <f t="shared" si="4"/>
        <v/>
      </c>
    </row>
    <row r="66" ht="15">
      <c r="J66" s="13" t="str">
        <f t="shared" si="4"/>
        <v/>
      </c>
    </row>
    <row r="67" ht="15">
      <c r="J67" s="13" t="str">
        <f t="shared" si="4"/>
        <v/>
      </c>
    </row>
    <row r="68" ht="15">
      <c r="J68" s="13" t="str">
        <f t="shared" si="4"/>
        <v/>
      </c>
    </row>
    <row r="69" ht="15">
      <c r="J69" s="13" t="str">
        <f t="shared" si="4"/>
        <v/>
      </c>
    </row>
    <row r="70" ht="15">
      <c r="J70" s="13" t="str">
        <f t="shared" si="4"/>
        <v/>
      </c>
    </row>
    <row r="71" ht="15">
      <c r="J71" s="13" t="str">
        <f t="shared" si="4"/>
        <v/>
      </c>
    </row>
    <row r="72" ht="15">
      <c r="J72" s="13" t="str">
        <f aca="true" t="shared" si="5" ref="J72:J104">CONCATENATE(E72,IF(ISBLANK(E72),""," = "),A72)</f>
        <v/>
      </c>
    </row>
    <row r="73" ht="15">
      <c r="J73" s="13" t="str">
        <f t="shared" si="5"/>
        <v/>
      </c>
    </row>
    <row r="74" ht="15">
      <c r="J74" s="13" t="str">
        <f t="shared" si="5"/>
        <v/>
      </c>
    </row>
    <row r="75" ht="15">
      <c r="J75" s="13" t="str">
        <f t="shared" si="5"/>
        <v/>
      </c>
    </row>
    <row r="76" ht="15">
      <c r="J76" s="13" t="str">
        <f t="shared" si="5"/>
        <v/>
      </c>
    </row>
    <row r="77" ht="15">
      <c r="J77" s="13" t="str">
        <f t="shared" si="5"/>
        <v/>
      </c>
    </row>
    <row r="78" ht="15">
      <c r="J78" s="13" t="str">
        <f t="shared" si="5"/>
        <v/>
      </c>
    </row>
    <row r="79" ht="15">
      <c r="J79" s="13" t="str">
        <f t="shared" si="5"/>
        <v/>
      </c>
    </row>
    <row r="80" ht="15">
      <c r="J80" s="13" t="str">
        <f t="shared" si="5"/>
        <v/>
      </c>
    </row>
    <row r="81" ht="15">
      <c r="J81" s="13" t="str">
        <f t="shared" si="5"/>
        <v/>
      </c>
    </row>
    <row r="82" ht="15">
      <c r="J82" s="13" t="str">
        <f t="shared" si="5"/>
        <v/>
      </c>
    </row>
    <row r="83" ht="15">
      <c r="J83" s="13" t="str">
        <f t="shared" si="5"/>
        <v/>
      </c>
    </row>
    <row r="84" ht="15">
      <c r="J84" s="13" t="str">
        <f t="shared" si="5"/>
        <v/>
      </c>
    </row>
    <row r="85" ht="15">
      <c r="J85" s="13" t="str">
        <f t="shared" si="5"/>
        <v/>
      </c>
    </row>
    <row r="86" ht="15">
      <c r="J86" s="13" t="str">
        <f t="shared" si="5"/>
        <v/>
      </c>
    </row>
    <row r="87" ht="15">
      <c r="J87" s="13" t="str">
        <f t="shared" si="5"/>
        <v/>
      </c>
    </row>
    <row r="88" ht="15">
      <c r="J88" s="13" t="str">
        <f t="shared" si="5"/>
        <v/>
      </c>
    </row>
    <row r="89" ht="15">
      <c r="J89" s="13" t="str">
        <f t="shared" si="5"/>
        <v/>
      </c>
    </row>
    <row r="90" ht="15">
      <c r="J90" s="13" t="str">
        <f t="shared" si="5"/>
        <v/>
      </c>
    </row>
    <row r="91" ht="15">
      <c r="J91" s="13" t="str">
        <f t="shared" si="5"/>
        <v/>
      </c>
    </row>
    <row r="92" ht="15">
      <c r="J92" s="13" t="str">
        <f t="shared" si="5"/>
        <v/>
      </c>
    </row>
    <row r="93" ht="15">
      <c r="J93" s="13" t="str">
        <f t="shared" si="5"/>
        <v/>
      </c>
    </row>
    <row r="94" ht="15">
      <c r="J94" s="13" t="str">
        <f t="shared" si="5"/>
        <v/>
      </c>
    </row>
    <row r="95" ht="15">
      <c r="J95" s="13" t="str">
        <f t="shared" si="5"/>
        <v/>
      </c>
    </row>
    <row r="96" ht="15">
      <c r="J96" s="13" t="str">
        <f t="shared" si="5"/>
        <v/>
      </c>
    </row>
    <row r="97" ht="15">
      <c r="J97" s="13" t="str">
        <f t="shared" si="5"/>
        <v/>
      </c>
    </row>
    <row r="98" ht="15">
      <c r="J98" s="13" t="str">
        <f t="shared" si="5"/>
        <v/>
      </c>
    </row>
    <row r="99" ht="15">
      <c r="J99" s="13" t="str">
        <f t="shared" si="5"/>
        <v/>
      </c>
    </row>
    <row r="100" ht="15">
      <c r="J100" s="13" t="str">
        <f t="shared" si="5"/>
        <v/>
      </c>
    </row>
    <row r="101" ht="15">
      <c r="J101" s="13" t="str">
        <f t="shared" si="5"/>
        <v/>
      </c>
    </row>
    <row r="102" ht="15">
      <c r="J102" s="13" t="str">
        <f t="shared" si="5"/>
        <v/>
      </c>
    </row>
    <row r="103" ht="15">
      <c r="J103" s="13" t="str">
        <f t="shared" si="5"/>
        <v/>
      </c>
    </row>
    <row r="104" ht="15">
      <c r="J104" s="13" t="str">
        <f t="shared" si="5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7.1" customHeight="1">
      <c r="A1" s="33" t="s">
        <v>12</v>
      </c>
      <c r="B1" s="33"/>
      <c r="C1" s="33"/>
      <c r="D1" s="33"/>
    </row>
    <row r="2" spans="1:4" s="7" customFormat="1" ht="14.85" customHeight="1">
      <c r="A2" s="8" t="s">
        <v>13</v>
      </c>
      <c r="B2" s="9" t="s">
        <v>14</v>
      </c>
      <c r="C2" s="9" t="s">
        <v>15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SUNIL</cp:lastModifiedBy>
  <cp:lastPrinted>2009-08-03T09:49:46Z</cp:lastPrinted>
  <dcterms:created xsi:type="dcterms:W3CDTF">2009-05-15T08:53:47Z</dcterms:created>
  <dcterms:modified xsi:type="dcterms:W3CDTF">2013-11-18T08:09:07Z</dcterms:modified>
  <cp:category/>
  <cp:version/>
  <cp:contentType/>
  <cp:contentStatus/>
</cp:coreProperties>
</file>