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6380" windowHeight="8196" tabRatio="212" activeTab="0"/>
  </bookViews>
  <sheets>
    <sheet name="BOM" sheetId="1" r:id="rId1"/>
    <sheet name="history" sheetId="2" r:id="rId2"/>
  </sheets>
  <definedNames>
    <definedName name="_xlnm.Print_Area" localSheetId="0">'BOM'!$A$1:$I$65</definedName>
  </definedNames>
  <calcPr calcId="145621"/>
</workbook>
</file>

<file path=xl/sharedStrings.xml><?xml version="1.0" encoding="utf-8"?>
<sst xmlns="http://schemas.openxmlformats.org/spreadsheetml/2006/main" count="225" uniqueCount="187">
  <si>
    <t>Description</t>
  </si>
  <si>
    <t>Manufacturer</t>
  </si>
  <si>
    <t>Reference</t>
  </si>
  <si>
    <t>Footprint</t>
  </si>
  <si>
    <t>Designation</t>
  </si>
  <si>
    <t>Farnell</t>
  </si>
  <si>
    <t>Resistor</t>
  </si>
  <si>
    <t>Capacitor</t>
  </si>
  <si>
    <t>Other</t>
  </si>
  <si>
    <t>Misc.</t>
  </si>
  <si>
    <t>DOCUMENT HISTORY</t>
  </si>
  <si>
    <t>Date</t>
  </si>
  <si>
    <t>Rev.</t>
  </si>
  <si>
    <t>Author</t>
  </si>
  <si>
    <t>Qnt</t>
  </si>
  <si>
    <t>RS</t>
  </si>
  <si>
    <t>copy colom J - past value only</t>
  </si>
  <si>
    <t>BOMformul</t>
  </si>
  <si>
    <t>BOM for editors</t>
  </si>
  <si>
    <t xml:space="preserve">MCMR06X2003FTL </t>
  </si>
  <si>
    <t>Multicomp</t>
  </si>
  <si>
    <t>R1</t>
  </si>
  <si>
    <t>200 kΩ, 1 %, 0W1, SMD 0603</t>
  </si>
  <si>
    <t>2 kΩ, 1 %, 0W1, SMD0603</t>
  </si>
  <si>
    <t>MCMR06X2001FTL</t>
  </si>
  <si>
    <t>R2</t>
  </si>
  <si>
    <t>3k9, 1 %, 0W1, SMD 0603</t>
  </si>
  <si>
    <t>MCMR06X3901FTL</t>
  </si>
  <si>
    <t>R3</t>
  </si>
  <si>
    <t>R4,R5,R6,R8,R10,R13</t>
  </si>
  <si>
    <t>MCMR06X1002FTL</t>
  </si>
  <si>
    <t>10 kΩ, 1 %, 0W1, SMD 0603</t>
  </si>
  <si>
    <t>82 kΩ, 1 %, 0W1, SMD 0603</t>
  </si>
  <si>
    <t>Vishay Draloric</t>
  </si>
  <si>
    <t>CRCW060382K0FKEA</t>
  </si>
  <si>
    <t>R7</t>
  </si>
  <si>
    <t>33 kΩ, 1 %, 0W1, SMD 0603</t>
  </si>
  <si>
    <t>Yageo (Phycomp)</t>
  </si>
  <si>
    <t>RC0603FR-0733KL</t>
  </si>
  <si>
    <t>R9</t>
  </si>
  <si>
    <t>47 kΩ, 5 %, 0W1, SMD 0603</t>
  </si>
  <si>
    <t>MCMR06X473 JTL</t>
  </si>
  <si>
    <t>R11</t>
  </si>
  <si>
    <t>33 Ω, 5 %, 0W2, SMD 0603</t>
  </si>
  <si>
    <t>TE Connectivity</t>
  </si>
  <si>
    <t>CRGH0603J33R</t>
  </si>
  <si>
    <t>RC0603_130264</t>
  </si>
  <si>
    <t>R12</t>
  </si>
  <si>
    <t>10 kΩ, 20 %, 0W25, SMD trimmer, top adjust</t>
  </si>
  <si>
    <t>Vishay Sfernice</t>
  </si>
  <si>
    <t>TS53YJ103MR10</t>
  </si>
  <si>
    <t>TS53Y</t>
  </si>
  <si>
    <t>P1</t>
  </si>
  <si>
    <t>1 nF, 5 %, 50 V, SMD 0603, C0G/NP0</t>
  </si>
  <si>
    <t>MC0603N102J500CT</t>
  </si>
  <si>
    <t>C1</t>
  </si>
  <si>
    <t>AVX</t>
  </si>
  <si>
    <t>TRJA335K020RRJ</t>
  </si>
  <si>
    <t>Case A</t>
  </si>
  <si>
    <t>3u3, 10 %, 20 V, SMD Case A, Tantalum</t>
  </si>
  <si>
    <t>C2</t>
  </si>
  <si>
    <t>470 nF, 10 %, 10 V, SMD 0603, X5R</t>
  </si>
  <si>
    <t>MC0603X474K100CT</t>
  </si>
  <si>
    <t>C3,C5</t>
  </si>
  <si>
    <t>4µ7, 10 %, 20 V, SMD Case A, Tantalum</t>
  </si>
  <si>
    <t>Kemet</t>
  </si>
  <si>
    <t>T491A475K020AT</t>
  </si>
  <si>
    <t>C4,C13</t>
  </si>
  <si>
    <t>10 µF, 10 %, 10 V, SMD Case A, Tantalum</t>
  </si>
  <si>
    <t>T491A106K010AT</t>
  </si>
  <si>
    <t>C6,C12</t>
  </si>
  <si>
    <t>10 nF, 10 %, 50 V, SMD 0603, X7R</t>
  </si>
  <si>
    <t>MC0603B103K500CT</t>
  </si>
  <si>
    <t>C7,C14</t>
  </si>
  <si>
    <t>22 pF, 10 %, 50 V, SMD 0603, C0G/NP0</t>
  </si>
  <si>
    <t>MC0603N220K500CT</t>
  </si>
  <si>
    <t>C8,C9</t>
  </si>
  <si>
    <t>100 nF, 10 %, 25 V, SMD 0603, X7R</t>
  </si>
  <si>
    <t>MC0603B104K250CT</t>
  </si>
  <si>
    <t>C10,C11</t>
  </si>
  <si>
    <t>Inductor</t>
  </si>
  <si>
    <t>10 µH, 20 %, 250 mA, 1.05 Ω, SMD 0603</t>
  </si>
  <si>
    <t>TDK</t>
  </si>
  <si>
    <t>MLZ1608M100WT</t>
  </si>
  <si>
    <t>L1</t>
  </si>
  <si>
    <t>Semiconductor</t>
  </si>
  <si>
    <t>BPW21R</t>
  </si>
  <si>
    <t>Vishay</t>
  </si>
  <si>
    <t>D1</t>
  </si>
  <si>
    <t>TS4148 RY</t>
  </si>
  <si>
    <t>taiwan Semiconductor</t>
  </si>
  <si>
    <t>D0805_120437</t>
  </si>
  <si>
    <t>D2</t>
  </si>
  <si>
    <t>PMEG2010AEH</t>
  </si>
  <si>
    <t>NXP</t>
  </si>
  <si>
    <t>sod-123f</t>
  </si>
  <si>
    <t>D3</t>
  </si>
  <si>
    <t>IRLML6402PBF</t>
  </si>
  <si>
    <t>International Rectifier</t>
  </si>
  <si>
    <t>T1</t>
  </si>
  <si>
    <t>SOT23_IRLML6402</t>
  </si>
  <si>
    <t>BC848B</t>
  </si>
  <si>
    <t>SOT23_BC848B</t>
  </si>
  <si>
    <t>T2</t>
  </si>
  <si>
    <t>ON Semiconductor</t>
  </si>
  <si>
    <t>2N7002ET1G</t>
  </si>
  <si>
    <t>SOT23_130485</t>
  </si>
  <si>
    <t>T3</t>
  </si>
  <si>
    <t>ATmega328P-AU</t>
  </si>
  <si>
    <t>Atmel</t>
  </si>
  <si>
    <t>32A_N</t>
  </si>
  <si>
    <t>IC1</t>
  </si>
  <si>
    <t>MCP3421A0T-E/CH</t>
  </si>
  <si>
    <t>Microchip</t>
  </si>
  <si>
    <t>SOT-23-CH6_N</t>
  </si>
  <si>
    <t>IC2</t>
  </si>
  <si>
    <t>MCP6061T-E/OT</t>
  </si>
  <si>
    <t>DBV5</t>
  </si>
  <si>
    <t>IC3</t>
  </si>
  <si>
    <t>LP2951-50D</t>
  </si>
  <si>
    <t>Texas Instruments</t>
  </si>
  <si>
    <t>SO8_130109</t>
  </si>
  <si>
    <t>IC4</t>
  </si>
  <si>
    <t>Header straight, 2x3, 2.54 mm spacing</t>
  </si>
  <si>
    <t>Harting</t>
  </si>
  <si>
    <t>09 18 506 6324</t>
  </si>
  <si>
    <t>K1</t>
  </si>
  <si>
    <t>FC6VBE_130109</t>
  </si>
  <si>
    <t xml:space="preserve">Header connector 2way, PCB, 2.54 mm, </t>
  </si>
  <si>
    <t>4-103321-8.</t>
  </si>
  <si>
    <t>sil2e_130109</t>
  </si>
  <si>
    <t>sil5e_130109</t>
  </si>
  <si>
    <t>K3</t>
  </si>
  <si>
    <t>Switch, tactile, 6x6 mm, vertical, SPST</t>
  </si>
  <si>
    <t>Alps</t>
  </si>
  <si>
    <t>SKHHDJA010</t>
  </si>
  <si>
    <t>S1</t>
  </si>
  <si>
    <t>Snap-on connector for 9 V battery, leaded</t>
  </si>
  <si>
    <t>440006P</t>
  </si>
  <si>
    <t>BT1</t>
  </si>
  <si>
    <t>Fischer Elektronik</t>
  </si>
  <si>
    <t>none</t>
  </si>
  <si>
    <t>K2,JP1,JP2,BT1</t>
  </si>
  <si>
    <t>2-way socket SIL, straight, pitch 2.54 mm</t>
  </si>
  <si>
    <t>BL1.36Z</t>
  </si>
  <si>
    <t>K2,BT1</t>
  </si>
  <si>
    <t>699-5866</t>
  </si>
  <si>
    <t>Panasonic</t>
  </si>
  <si>
    <t>AGN2104H</t>
  </si>
  <si>
    <t>RE1</t>
  </si>
  <si>
    <t>Relay DPDT, PCB. Latching, 4V5/202.5Ω, 1A/110VDC/125VAC</t>
  </si>
  <si>
    <t>Crystal, 10.24 MHz, 18 pF, HC-49/4H</t>
  </si>
  <si>
    <t>Citizen Finetech Miyota</t>
  </si>
  <si>
    <t>HC49US10.240MABJ-UB</t>
  </si>
  <si>
    <t>XTALEV</t>
  </si>
  <si>
    <t>X1</t>
  </si>
  <si>
    <t>Elektor</t>
  </si>
  <si>
    <t>Vatronix</t>
  </si>
  <si>
    <t>TC0802-01YA0</t>
  </si>
  <si>
    <t>TC0802</t>
  </si>
  <si>
    <t>LCD1</t>
  </si>
  <si>
    <t>LCD Module, 2 x 8, led B/L, 58x32 mm, TC0802B-01YA0</t>
  </si>
  <si>
    <t>120061-75</t>
  </si>
  <si>
    <t>Jumper 2.54 mm, 2way</t>
  </si>
  <si>
    <t>TE Connectivity/AMP</t>
  </si>
  <si>
    <t>0-0881545-2</t>
  </si>
  <si>
    <t>R14,R15</t>
  </si>
  <si>
    <t>BOM::130109-1::Lux-meter 1 Lux - 100 kLux::v1.1</t>
  </si>
  <si>
    <t>4-103323-1</t>
  </si>
  <si>
    <t>Header connector, 2way, PCB, 2.52 mm, right angle</t>
  </si>
  <si>
    <t>SIL2E_right_angle</t>
  </si>
  <si>
    <t>JP3</t>
  </si>
  <si>
    <t>JP1,JP2,JP3</t>
  </si>
  <si>
    <t>CRGH0603J220R</t>
  </si>
  <si>
    <t>220 Ω, 5 %, 0W2, SMD 0603</t>
  </si>
  <si>
    <t>PCB 130109-1 v1.1</t>
  </si>
  <si>
    <t>Header connector 5way, PCB, 2.54 mm, right angle</t>
  </si>
  <si>
    <t>BPW21R, TO-5</t>
  </si>
  <si>
    <t>TS4148 RY, SMD 0805</t>
  </si>
  <si>
    <t>PMEG2010AEH, SMD SOD-123F</t>
  </si>
  <si>
    <t>ATmega328P-AU, SMD TQFP 32A</t>
  </si>
  <si>
    <t>IRLML6402PBF, SMD SOT-23</t>
  </si>
  <si>
    <t>BC848B, SMD SOT-23</t>
  </si>
  <si>
    <t>2N7002, SMD SOT-23</t>
  </si>
  <si>
    <t>MCP3421A0T-E/CH, SMD SOT-23-6</t>
  </si>
  <si>
    <t>MCP6061T-E/OT, SMD SOT-23-5</t>
  </si>
  <si>
    <t>LP2951-50D, SMD SO-8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</si>
</sst>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0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3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/>
    <xf numFmtId="49" fontId="0" fillId="0" borderId="0" xfId="0" applyNumberFormat="1" applyFont="1"/>
    <xf numFmtId="0" fontId="0" fillId="0" borderId="0" xfId="0" applyFont="1"/>
    <xf numFmtId="0" fontId="2" fillId="2" borderId="0" xfId="0" applyFont="1" applyFill="1"/>
    <xf numFmtId="49" fontId="2" fillId="2" borderId="0" xfId="0" applyNumberFormat="1" applyFont="1" applyFill="1"/>
    <xf numFmtId="49" fontId="3" fillId="3" borderId="0" xfId="0" applyNumberFormat="1" applyFont="1" applyFill="1"/>
    <xf numFmtId="0" fontId="3" fillId="3" borderId="0" xfId="0" applyFont="1" applyFill="1"/>
    <xf numFmtId="49" fontId="4" fillId="0" borderId="0" xfId="0" applyNumberFormat="1" applyFont="1" applyFill="1"/>
    <xf numFmtId="0" fontId="4" fillId="0" borderId="0" xfId="0" applyFont="1" applyFill="1"/>
    <xf numFmtId="0" fontId="6" fillId="0" borderId="0" xfId="0" applyFont="1"/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16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64" fontId="0" fillId="0" borderId="0" xfId="0" applyNumberFormat="1" applyFont="1"/>
    <xf numFmtId="0" fontId="9" fillId="0" borderId="0" xfId="0" applyFont="1" applyAlignment="1">
      <alignment vertical="center"/>
    </xf>
    <xf numFmtId="49" fontId="3" fillId="4" borderId="0" xfId="0" applyNumberFormat="1" applyFont="1" applyFill="1"/>
    <xf numFmtId="0" fontId="3" fillId="4" borderId="0" xfId="0" applyFont="1" applyFill="1"/>
    <xf numFmtId="0" fontId="9" fillId="5" borderId="0" xfId="0" applyFont="1" applyFill="1" applyAlignment="1">
      <alignment vertical="center"/>
    </xf>
    <xf numFmtId="0" fontId="2" fillId="2" borderId="0" xfId="0" applyFont="1" applyFill="1" applyAlignment="1">
      <alignment wrapText="1"/>
    </xf>
    <xf numFmtId="0" fontId="8" fillId="2" borderId="0" xfId="0" applyFont="1" applyFill="1"/>
    <xf numFmtId="49" fontId="0" fillId="0" borderId="0" xfId="0" applyNumberFormat="1"/>
    <xf numFmtId="49" fontId="1" fillId="2" borderId="0" xfId="0" applyNumberFormat="1" applyFont="1" applyFill="1" applyAlignment="1">
      <alignment horizontal="left"/>
    </xf>
    <xf numFmtId="0" fontId="5" fillId="6" borderId="3" xfId="0" applyFont="1" applyFill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8"/>
  <sheetViews>
    <sheetView tabSelected="1" zoomScale="85" zoomScaleNormal="85" workbookViewId="0" topLeftCell="A16">
      <selection activeCell="J26" sqref="J26:J35"/>
    </sheetView>
  </sheetViews>
  <sheetFormatPr defaultColWidth="11.57421875" defaultRowHeight="12.75"/>
  <cols>
    <col min="1" max="1" width="55.140625" style="1" bestFit="1" customWidth="1"/>
    <col min="2" max="2" width="22.28125" style="1" customWidth="1"/>
    <col min="3" max="3" width="33.8515625" style="1" bestFit="1" customWidth="1"/>
    <col min="4" max="4" width="17.421875" style="1" customWidth="1"/>
    <col min="5" max="5" width="19.8515625" style="1" bestFit="1" customWidth="1"/>
    <col min="6" max="6" width="6.00390625" style="2" bestFit="1" customWidth="1"/>
    <col min="7" max="7" width="10.28125" style="2" bestFit="1" customWidth="1"/>
    <col min="8" max="9" width="11.57421875" style="2" customWidth="1"/>
    <col min="10" max="10" width="60.00390625" style="2" bestFit="1" customWidth="1"/>
    <col min="11" max="11" width="48.7109375" style="2" customWidth="1"/>
    <col min="12" max="16384" width="11.57421875" style="2" customWidth="1"/>
  </cols>
  <sheetData>
    <row r="1" spans="1:11" s="3" customFormat="1" ht="21">
      <c r="A1" s="22" t="s">
        <v>167</v>
      </c>
      <c r="B1" s="22"/>
      <c r="C1" s="22"/>
      <c r="D1" s="22"/>
      <c r="E1" s="22"/>
      <c r="F1" s="22"/>
      <c r="K1" s="20" t="s">
        <v>16</v>
      </c>
    </row>
    <row r="2" spans="1:11" s="3" customFormat="1" ht="20.4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14</v>
      </c>
      <c r="G2" s="3" t="s">
        <v>5</v>
      </c>
      <c r="H2" s="3" t="s">
        <v>15</v>
      </c>
      <c r="I2" s="3" t="s">
        <v>156</v>
      </c>
      <c r="J2" s="3" t="s">
        <v>17</v>
      </c>
      <c r="K2" s="19" t="s">
        <v>18</v>
      </c>
    </row>
    <row r="3" spans="1:10" s="17" customFormat="1" ht="14.4">
      <c r="A3" s="16" t="s">
        <v>6</v>
      </c>
      <c r="B3" s="16"/>
      <c r="C3" s="16"/>
      <c r="D3" s="16"/>
      <c r="E3" s="16"/>
      <c r="F3" s="17">
        <f>SUM(F4:F7)</f>
        <v>9</v>
      </c>
      <c r="J3" s="18" t="str">
        <f>CONCATENATE(E3,IF(ISBLANK(E3),""," = "),A3)</f>
        <v>Resistor</v>
      </c>
    </row>
    <row r="4" spans="1:10" ht="14.4">
      <c r="A4" s="1" t="s">
        <v>22</v>
      </c>
      <c r="B4" s="1" t="s">
        <v>20</v>
      </c>
      <c r="C4" t="s">
        <v>19</v>
      </c>
      <c r="D4" s="1" t="s">
        <v>46</v>
      </c>
      <c r="E4" s="1" t="s">
        <v>21</v>
      </c>
      <c r="F4" s="2">
        <v>1</v>
      </c>
      <c r="G4">
        <v>2073422</v>
      </c>
      <c r="J4" s="15" t="str">
        <f aca="true" t="shared" si="0" ref="J4:J95">CONCATENATE(E4,IF(ISBLANK(E4),""," = "),A4)</f>
        <v>R1 = 200 kΩ, 1 %, 0W1, SMD 0603</v>
      </c>
    </row>
    <row r="5" spans="1:10" ht="14.4">
      <c r="A5" s="1" t="s">
        <v>23</v>
      </c>
      <c r="B5" s="1" t="s">
        <v>20</v>
      </c>
      <c r="C5" t="s">
        <v>24</v>
      </c>
      <c r="D5" s="1" t="s">
        <v>46</v>
      </c>
      <c r="E5" s="1" t="s">
        <v>25</v>
      </c>
      <c r="F5" s="2">
        <v>1</v>
      </c>
      <c r="G5">
        <v>2073418</v>
      </c>
      <c r="J5" s="15" t="str">
        <f t="shared" si="0"/>
        <v>R2 = 2 kΩ, 1 %, 0W1, SMD0603</v>
      </c>
    </row>
    <row r="6" spans="1:10" ht="14.4">
      <c r="A6" s="1" t="s">
        <v>26</v>
      </c>
      <c r="B6" s="1" t="s">
        <v>20</v>
      </c>
      <c r="C6" t="s">
        <v>27</v>
      </c>
      <c r="D6" s="1" t="s">
        <v>46</v>
      </c>
      <c r="E6" s="1" t="s">
        <v>28</v>
      </c>
      <c r="F6" s="2">
        <v>1</v>
      </c>
      <c r="G6">
        <v>2073490</v>
      </c>
      <c r="J6" s="15" t="str">
        <f t="shared" si="0"/>
        <v>R3 = 3k9, 1 %, 0W1, SMD 0603</v>
      </c>
    </row>
    <row r="7" spans="1:10" ht="14.4">
      <c r="A7" s="1" t="s">
        <v>31</v>
      </c>
      <c r="B7" s="1" t="s">
        <v>20</v>
      </c>
      <c r="C7" t="s">
        <v>30</v>
      </c>
      <c r="D7" s="1" t="s">
        <v>46</v>
      </c>
      <c r="E7" s="1" t="s">
        <v>29</v>
      </c>
      <c r="F7" s="2">
        <v>6</v>
      </c>
      <c r="G7">
        <v>2073349</v>
      </c>
      <c r="J7" s="15" t="str">
        <f t="shared" si="0"/>
        <v>R4,R5,R6,R8,R10,R13 = 10 kΩ, 1 %, 0W1, SMD 0603</v>
      </c>
    </row>
    <row r="8" spans="1:10" ht="14.4">
      <c r="A8" s="1" t="s">
        <v>32</v>
      </c>
      <c r="B8" s="1" t="s">
        <v>33</v>
      </c>
      <c r="C8" t="s">
        <v>34</v>
      </c>
      <c r="D8" s="1" t="s">
        <v>46</v>
      </c>
      <c r="E8" s="1" t="s">
        <v>35</v>
      </c>
      <c r="F8" s="2">
        <v>1</v>
      </c>
      <c r="G8">
        <v>2138490</v>
      </c>
      <c r="J8" s="15" t="str">
        <f aca="true" t="shared" si="1" ref="J8:J13">CONCATENATE(E8,IF(ISBLANK(E8),""," = "),A8)</f>
        <v>R7 = 82 kΩ, 1 %, 0W1, SMD 0603</v>
      </c>
    </row>
    <row r="9" spans="1:10" ht="14.4">
      <c r="A9" s="1" t="s">
        <v>36</v>
      </c>
      <c r="B9" s="1" t="s">
        <v>37</v>
      </c>
      <c r="C9" t="s">
        <v>38</v>
      </c>
      <c r="D9" s="1" t="s">
        <v>46</v>
      </c>
      <c r="E9" s="1" t="s">
        <v>39</v>
      </c>
      <c r="F9" s="2">
        <v>1</v>
      </c>
      <c r="G9">
        <v>9238662</v>
      </c>
      <c r="J9" s="15" t="str">
        <f t="shared" si="1"/>
        <v>R9 = 33 kΩ, 1 %, 0W1, SMD 0603</v>
      </c>
    </row>
    <row r="10" spans="1:10" ht="14.4">
      <c r="A10" s="1" t="s">
        <v>40</v>
      </c>
      <c r="B10" s="1" t="s">
        <v>20</v>
      </c>
      <c r="C10" t="s">
        <v>41</v>
      </c>
      <c r="D10" s="1" t="s">
        <v>46</v>
      </c>
      <c r="E10" s="1" t="s">
        <v>42</v>
      </c>
      <c r="F10" s="2">
        <v>1</v>
      </c>
      <c r="G10">
        <v>2073515</v>
      </c>
      <c r="J10" s="15" t="str">
        <f t="shared" si="1"/>
        <v>R11 = 47 kΩ, 5 %, 0W1, SMD 0603</v>
      </c>
    </row>
    <row r="11" spans="1:10" ht="14.4">
      <c r="A11" s="1" t="s">
        <v>43</v>
      </c>
      <c r="B11" s="1" t="s">
        <v>44</v>
      </c>
      <c r="C11" t="s">
        <v>45</v>
      </c>
      <c r="D11" s="1" t="s">
        <v>46</v>
      </c>
      <c r="E11" s="1" t="s">
        <v>47</v>
      </c>
      <c r="F11" s="2">
        <v>1</v>
      </c>
      <c r="G11">
        <v>2331705</v>
      </c>
      <c r="J11" s="15" t="str">
        <f t="shared" si="1"/>
        <v>R12 = 33 Ω, 5 %, 0W2, SMD 0603</v>
      </c>
    </row>
    <row r="12" spans="1:10" ht="14.4">
      <c r="A12" s="1" t="s">
        <v>174</v>
      </c>
      <c r="B12" s="1" t="s">
        <v>44</v>
      </c>
      <c r="C12" t="s">
        <v>173</v>
      </c>
      <c r="D12" s="1" t="s">
        <v>46</v>
      </c>
      <c r="E12" s="1" t="s">
        <v>166</v>
      </c>
      <c r="F12" s="2">
        <v>2</v>
      </c>
      <c r="G12">
        <v>2331717</v>
      </c>
      <c r="J12" s="15" t="str">
        <f t="shared" si="1"/>
        <v>R14,R15 = 220 Ω, 5 %, 0W2, SMD 0603</v>
      </c>
    </row>
    <row r="13" spans="1:10" ht="14.4">
      <c r="A13" s="1" t="s">
        <v>48</v>
      </c>
      <c r="B13" s="1" t="s">
        <v>49</v>
      </c>
      <c r="C13" t="s">
        <v>50</v>
      </c>
      <c r="D13" s="1" t="s">
        <v>51</v>
      </c>
      <c r="E13" s="1" t="s">
        <v>52</v>
      </c>
      <c r="F13" s="2">
        <v>1</v>
      </c>
      <c r="G13">
        <v>1141485</v>
      </c>
      <c r="J13" s="15" t="str">
        <f t="shared" si="1"/>
        <v>P1 = 10 kΩ, 20 %, 0W25, SMD trimmer, top adjust</v>
      </c>
    </row>
    <row r="14" spans="1:10" s="17" customFormat="1" ht="14.4">
      <c r="A14" s="16" t="s">
        <v>7</v>
      </c>
      <c r="B14" s="16"/>
      <c r="C14" s="16"/>
      <c r="D14" s="16"/>
      <c r="E14" s="16"/>
      <c r="F14" s="17">
        <f>SUM(F15:F16)</f>
        <v>2</v>
      </c>
      <c r="J14" s="18" t="str">
        <f t="shared" si="0"/>
        <v>Capacitor</v>
      </c>
    </row>
    <row r="15" spans="1:10" ht="14.4">
      <c r="A15" s="1" t="s">
        <v>53</v>
      </c>
      <c r="B15" s="1" t="s">
        <v>20</v>
      </c>
      <c r="C15" t="s">
        <v>54</v>
      </c>
      <c r="D15" s="1" t="s">
        <v>46</v>
      </c>
      <c r="E15" s="1" t="s">
        <v>55</v>
      </c>
      <c r="F15" s="2">
        <v>1</v>
      </c>
      <c r="G15">
        <v>1759089</v>
      </c>
      <c r="J15" s="15" t="str">
        <f>CONCATENATE(E15,IF(ISBLANK(E15),""," = "),A15)</f>
        <v>C1 = 1 nF, 5 %, 50 V, SMD 0603, C0G/NP0</v>
      </c>
    </row>
    <row r="16" spans="1:10" ht="14.4">
      <c r="A16" s="1" t="s">
        <v>59</v>
      </c>
      <c r="B16" s="1" t="s">
        <v>56</v>
      </c>
      <c r="C16" t="s">
        <v>57</v>
      </c>
      <c r="D16" s="1" t="s">
        <v>58</v>
      </c>
      <c r="E16" s="1" t="s">
        <v>60</v>
      </c>
      <c r="F16" s="2">
        <v>1</v>
      </c>
      <c r="G16">
        <v>1672485</v>
      </c>
      <c r="J16" s="15" t="str">
        <f t="shared" si="0"/>
        <v>C2 = 3u3, 10 %, 20 V, SMD Case A, Tantalum</v>
      </c>
    </row>
    <row r="17" spans="1:10" ht="14.4">
      <c r="A17" s="1" t="s">
        <v>61</v>
      </c>
      <c r="B17" s="1" t="s">
        <v>20</v>
      </c>
      <c r="C17" t="s">
        <v>62</v>
      </c>
      <c r="D17" s="1" t="s">
        <v>46</v>
      </c>
      <c r="E17" s="1" t="s">
        <v>63</v>
      </c>
      <c r="F17" s="2">
        <v>2</v>
      </c>
      <c r="G17">
        <v>1759396</v>
      </c>
      <c r="J17" s="15" t="str">
        <f>CONCATENATE(E17,IF(ISBLANK(E17),""," = "),A17)</f>
        <v>C3,C5 = 470 nF, 10 %, 10 V, SMD 0603, X5R</v>
      </c>
    </row>
    <row r="18" spans="1:10" ht="14.4">
      <c r="A18" s="1" t="s">
        <v>64</v>
      </c>
      <c r="B18" s="1" t="s">
        <v>65</v>
      </c>
      <c r="C18" t="s">
        <v>66</v>
      </c>
      <c r="D18" s="1" t="s">
        <v>58</v>
      </c>
      <c r="E18" s="1" t="s">
        <v>67</v>
      </c>
      <c r="F18" s="2">
        <v>2</v>
      </c>
      <c r="G18">
        <v>2283560</v>
      </c>
      <c r="J18" s="15" t="str">
        <f>CONCATENATE(E18,IF(ISBLANK(E18),""," = "),A18)</f>
        <v>C4,C13 = 4µ7, 10 %, 20 V, SMD Case A, Tantalum</v>
      </c>
    </row>
    <row r="19" spans="1:10" ht="14.4">
      <c r="A19" s="1" t="s">
        <v>68</v>
      </c>
      <c r="B19" s="1" t="s">
        <v>65</v>
      </c>
      <c r="C19" t="s">
        <v>69</v>
      </c>
      <c r="D19" s="1" t="s">
        <v>58</v>
      </c>
      <c r="E19" s="1" t="s">
        <v>70</v>
      </c>
      <c r="F19" s="2">
        <v>2</v>
      </c>
      <c r="G19">
        <v>1457413</v>
      </c>
      <c r="J19" s="15" t="str">
        <f>CONCATENATE(E19,IF(ISBLANK(E19),""," = "),A19)</f>
        <v>C6,C12 = 10 µF, 10 %, 10 V, SMD Case A, Tantalum</v>
      </c>
    </row>
    <row r="20" spans="1:10" ht="14.4">
      <c r="A20" s="1" t="s">
        <v>71</v>
      </c>
      <c r="B20" s="1" t="s">
        <v>20</v>
      </c>
      <c r="C20" t="s">
        <v>72</v>
      </c>
      <c r="D20" s="1" t="s">
        <v>46</v>
      </c>
      <c r="E20" s="1" t="s">
        <v>73</v>
      </c>
      <c r="F20" s="2">
        <v>2</v>
      </c>
      <c r="G20">
        <v>1759102</v>
      </c>
      <c r="J20" s="15" t="str">
        <f>CONCATENATE(E20,IF(ISBLANK(E20),""," = "),A20)</f>
        <v>C7,C14 = 10 nF, 10 %, 50 V, SMD 0603, X7R</v>
      </c>
    </row>
    <row r="21" spans="1:10" ht="14.4">
      <c r="A21" s="1" t="s">
        <v>74</v>
      </c>
      <c r="B21" s="1" t="s">
        <v>20</v>
      </c>
      <c r="C21" t="s">
        <v>75</v>
      </c>
      <c r="D21" s="1" t="s">
        <v>46</v>
      </c>
      <c r="E21" s="1" t="s">
        <v>76</v>
      </c>
      <c r="F21" s="2">
        <v>2</v>
      </c>
      <c r="G21">
        <v>2309012</v>
      </c>
      <c r="J21" s="15" t="str">
        <f>CONCATENATE(E21,IF(ISBLANK(E21),""," = "),A21)</f>
        <v>C8,C9 = 22 pF, 10 %, 50 V, SMD 0603, C0G/NP0</v>
      </c>
    </row>
    <row r="22" spans="1:10" ht="14.4">
      <c r="A22" s="1" t="s">
        <v>77</v>
      </c>
      <c r="B22" s="1" t="s">
        <v>20</v>
      </c>
      <c r="C22" t="s">
        <v>78</v>
      </c>
      <c r="D22" s="1" t="s">
        <v>46</v>
      </c>
      <c r="E22" s="1" t="s">
        <v>79</v>
      </c>
      <c r="F22" s="2">
        <v>2</v>
      </c>
      <c r="G22">
        <v>1759037</v>
      </c>
      <c r="J22" s="15" t="str">
        <f t="shared" si="0"/>
        <v>C10,C11 = 100 nF, 10 %, 25 V, SMD 0603, X7R</v>
      </c>
    </row>
    <row r="23" spans="1:10" s="6" customFormat="1" ht="14.4">
      <c r="A23" s="5" t="s">
        <v>80</v>
      </c>
      <c r="B23" s="5"/>
      <c r="C23" s="5"/>
      <c r="D23" s="5"/>
      <c r="E23" s="5"/>
      <c r="F23" s="6">
        <f>SUM(F24:F24)</f>
        <v>1</v>
      </c>
      <c r="J23" s="18" t="str">
        <f t="shared" si="0"/>
        <v>Inductor</v>
      </c>
    </row>
    <row r="24" spans="1:10" ht="14.4">
      <c r="A24" s="1" t="s">
        <v>81</v>
      </c>
      <c r="B24" s="1" t="s">
        <v>82</v>
      </c>
      <c r="C24" t="s">
        <v>83</v>
      </c>
      <c r="D24" s="1" t="s">
        <v>46</v>
      </c>
      <c r="E24" s="1" t="s">
        <v>84</v>
      </c>
      <c r="F24" s="2">
        <v>1</v>
      </c>
      <c r="G24">
        <v>2215635</v>
      </c>
      <c r="H24" s="1"/>
      <c r="J24" s="15" t="str">
        <f t="shared" si="0"/>
        <v>L1 = 10 µH, 20 %, 250 mA, 1.05 Ω, SMD 0603</v>
      </c>
    </row>
    <row r="25" spans="1:10" s="6" customFormat="1" ht="14.4">
      <c r="A25" s="5" t="s">
        <v>85</v>
      </c>
      <c r="B25" s="5"/>
      <c r="C25" s="5"/>
      <c r="D25" s="5"/>
      <c r="E25" s="5"/>
      <c r="F25" s="6">
        <f>SUM(F26:F27)</f>
        <v>2</v>
      </c>
      <c r="J25" s="18" t="str">
        <f t="shared" si="0"/>
        <v>Semiconductor</v>
      </c>
    </row>
    <row r="26" spans="1:10" ht="14.4">
      <c r="A26" s="1" t="s">
        <v>177</v>
      </c>
      <c r="B26" s="1" t="s">
        <v>87</v>
      </c>
      <c r="C26" t="s">
        <v>86</v>
      </c>
      <c r="D26" s="1" t="s">
        <v>86</v>
      </c>
      <c r="E26" s="1" t="s">
        <v>88</v>
      </c>
      <c r="F26" s="2">
        <v>1</v>
      </c>
      <c r="G26">
        <v>1045427</v>
      </c>
      <c r="J26" s="15" t="str">
        <f t="shared" si="0"/>
        <v>D1 = BPW21R, TO-5</v>
      </c>
    </row>
    <row r="27" spans="1:10" ht="14.4">
      <c r="A27" s="1" t="s">
        <v>178</v>
      </c>
      <c r="B27" s="1" t="s">
        <v>90</v>
      </c>
      <c r="C27" s="1" t="s">
        <v>89</v>
      </c>
      <c r="D27" s="1" t="s">
        <v>91</v>
      </c>
      <c r="E27" s="1" t="s">
        <v>92</v>
      </c>
      <c r="F27" s="8">
        <v>1</v>
      </c>
      <c r="G27">
        <v>8150206</v>
      </c>
      <c r="J27" s="15" t="str">
        <f t="shared" si="0"/>
        <v>D2 = TS4148 RY, SMD 0805</v>
      </c>
    </row>
    <row r="28" spans="1:10" ht="14.4">
      <c r="A28" s="1" t="s">
        <v>179</v>
      </c>
      <c r="B28" s="1" t="s">
        <v>94</v>
      </c>
      <c r="C28" s="1" t="s">
        <v>93</v>
      </c>
      <c r="D28" s="1" t="s">
        <v>95</v>
      </c>
      <c r="E28" s="1" t="s">
        <v>96</v>
      </c>
      <c r="F28" s="2">
        <v>1</v>
      </c>
      <c r="G28" s="2">
        <v>1510673</v>
      </c>
      <c r="J28" s="15" t="str">
        <f aca="true" t="shared" si="2" ref="J28:J35">CONCATENATE(E28,IF(ISBLANK(E28),""," = "),A28)</f>
        <v>D3 = PMEG2010AEH, SMD SOD-123F</v>
      </c>
    </row>
    <row r="29" spans="1:10" ht="14.4">
      <c r="A29" s="1" t="s">
        <v>181</v>
      </c>
      <c r="B29" s="1" t="s">
        <v>98</v>
      </c>
      <c r="C29" s="1" t="s">
        <v>97</v>
      </c>
      <c r="D29" s="1" t="s">
        <v>100</v>
      </c>
      <c r="E29" s="1" t="s">
        <v>99</v>
      </c>
      <c r="F29" s="2">
        <v>1</v>
      </c>
      <c r="G29" s="2">
        <v>9103503</v>
      </c>
      <c r="J29" s="15" t="str">
        <f t="shared" si="2"/>
        <v>T1 = IRLML6402PBF, SMD SOT-23</v>
      </c>
    </row>
    <row r="30" spans="1:10" ht="14.4">
      <c r="A30" s="1" t="s">
        <v>182</v>
      </c>
      <c r="B30" s="1" t="s">
        <v>94</v>
      </c>
      <c r="C30" s="1" t="s">
        <v>101</v>
      </c>
      <c r="D30" s="1" t="s">
        <v>102</v>
      </c>
      <c r="E30" s="1" t="s">
        <v>103</v>
      </c>
      <c r="F30" s="2">
        <v>1</v>
      </c>
      <c r="G30" s="2">
        <v>1907652</v>
      </c>
      <c r="J30" s="15" t="str">
        <f t="shared" si="2"/>
        <v>T2 = BC848B, SMD SOT-23</v>
      </c>
    </row>
    <row r="31" spans="1:10" ht="14.4">
      <c r="A31" s="1" t="s">
        <v>183</v>
      </c>
      <c r="B31" s="1" t="s">
        <v>104</v>
      </c>
      <c r="C31" s="1" t="s">
        <v>105</v>
      </c>
      <c r="D31" s="1" t="s">
        <v>106</v>
      </c>
      <c r="E31" s="1" t="s">
        <v>107</v>
      </c>
      <c r="F31" s="2">
        <v>1</v>
      </c>
      <c r="G31">
        <v>2317616</v>
      </c>
      <c r="J31" s="15" t="str">
        <f t="shared" si="2"/>
        <v>T3 = 2N7002, SMD SOT-23</v>
      </c>
    </row>
    <row r="32" spans="1:10" ht="14.4">
      <c r="A32" s="1" t="s">
        <v>180</v>
      </c>
      <c r="B32" s="1" t="s">
        <v>109</v>
      </c>
      <c r="C32" s="1" t="s">
        <v>108</v>
      </c>
      <c r="D32" s="1" t="s">
        <v>110</v>
      </c>
      <c r="E32" s="1" t="s">
        <v>111</v>
      </c>
      <c r="F32" s="2">
        <v>1</v>
      </c>
      <c r="G32" s="2">
        <v>1715486</v>
      </c>
      <c r="J32" s="15" t="str">
        <f t="shared" si="2"/>
        <v>IC1 = ATmega328P-AU, SMD TQFP 32A</v>
      </c>
    </row>
    <row r="33" spans="1:10" ht="14.4">
      <c r="A33" s="1" t="s">
        <v>184</v>
      </c>
      <c r="B33" s="1" t="s">
        <v>113</v>
      </c>
      <c r="C33" s="1" t="s">
        <v>112</v>
      </c>
      <c r="D33" s="1" t="s">
        <v>114</v>
      </c>
      <c r="E33" s="1" t="s">
        <v>115</v>
      </c>
      <c r="F33" s="2">
        <v>1</v>
      </c>
      <c r="G33" s="2">
        <v>1605567</v>
      </c>
      <c r="J33" s="15" t="str">
        <f t="shared" si="2"/>
        <v>IC2 = MCP3421A0T-E/CH, SMD SOT-23-6</v>
      </c>
    </row>
    <row r="34" spans="1:10" ht="14.4">
      <c r="A34" s="1" t="s">
        <v>185</v>
      </c>
      <c r="B34" s="1" t="s">
        <v>113</v>
      </c>
      <c r="C34" s="1" t="s">
        <v>116</v>
      </c>
      <c r="D34" s="1" t="s">
        <v>117</v>
      </c>
      <c r="E34" s="1" t="s">
        <v>118</v>
      </c>
      <c r="F34" s="2">
        <v>1</v>
      </c>
      <c r="G34" s="2">
        <v>1863959</v>
      </c>
      <c r="J34" s="15" t="str">
        <f t="shared" si="2"/>
        <v>IC3 = MCP6061T-E/OT, SMD SOT-23-5</v>
      </c>
    </row>
    <row r="35" spans="1:10" ht="14.4">
      <c r="A35" s="1" t="s">
        <v>186</v>
      </c>
      <c r="B35" s="1" t="s">
        <v>120</v>
      </c>
      <c r="C35" t="s">
        <v>119</v>
      </c>
      <c r="D35" s="1" t="s">
        <v>121</v>
      </c>
      <c r="E35" s="1" t="s">
        <v>122</v>
      </c>
      <c r="F35" s="2">
        <v>1</v>
      </c>
      <c r="G35" s="2">
        <v>1755065</v>
      </c>
      <c r="J35" s="15" t="str">
        <f t="shared" si="2"/>
        <v>IC4 = LP2951-50D, SMD SO-8</v>
      </c>
    </row>
    <row r="36" spans="1:10" s="6" customFormat="1" ht="14.4">
      <c r="A36" s="5" t="s">
        <v>8</v>
      </c>
      <c r="B36" s="5"/>
      <c r="C36" s="5"/>
      <c r="D36" s="5"/>
      <c r="E36" s="5"/>
      <c r="J36" s="18" t="str">
        <f t="shared" si="0"/>
        <v>Other</v>
      </c>
    </row>
    <row r="37" spans="1:10" ht="14.4">
      <c r="A37" s="1" t="s">
        <v>123</v>
      </c>
      <c r="B37" s="1" t="s">
        <v>124</v>
      </c>
      <c r="C37" t="s">
        <v>125</v>
      </c>
      <c r="D37" s="1" t="s">
        <v>127</v>
      </c>
      <c r="E37" s="1" t="s">
        <v>126</v>
      </c>
      <c r="F37" s="2">
        <v>1</v>
      </c>
      <c r="G37">
        <v>2112438</v>
      </c>
      <c r="J37" s="15" t="str">
        <f t="shared" si="0"/>
        <v>K1 = Header straight, 2x3, 2.54 mm spacing</v>
      </c>
    </row>
    <row r="38" spans="1:10" ht="14.4">
      <c r="A38" s="21" t="s">
        <v>128</v>
      </c>
      <c r="B38" s="21" t="s">
        <v>44</v>
      </c>
      <c r="C38" t="s">
        <v>129</v>
      </c>
      <c r="D38" s="21" t="s">
        <v>130</v>
      </c>
      <c r="E38" s="21" t="s">
        <v>142</v>
      </c>
      <c r="F38" s="2">
        <v>4</v>
      </c>
      <c r="G38">
        <v>1098454</v>
      </c>
      <c r="J38" s="15" t="str">
        <f t="shared" si="0"/>
        <v xml:space="preserve">K2,JP1,JP2,BT1 = Header connector 2way, PCB, 2.54 mm, </v>
      </c>
    </row>
    <row r="39" spans="1:10" ht="14.4">
      <c r="A39" s="1" t="s">
        <v>176</v>
      </c>
      <c r="B39" s="1" t="s">
        <v>44</v>
      </c>
      <c r="C39" s="7" t="s">
        <v>168</v>
      </c>
      <c r="D39" s="1" t="s">
        <v>131</v>
      </c>
      <c r="E39" s="1" t="s">
        <v>132</v>
      </c>
      <c r="F39" s="2">
        <v>1</v>
      </c>
      <c r="G39" s="2">
        <v>1098476</v>
      </c>
      <c r="J39" s="15" t="str">
        <f aca="true" t="shared" si="3" ref="J39:J47">CONCATENATE(E39,IF(ISBLANK(E39),""," = "),A39)</f>
        <v>K3 = Header connector 5way, PCB, 2.54 mm, right angle</v>
      </c>
    </row>
    <row r="40" spans="1:10" ht="14.4">
      <c r="A40" s="7" t="s">
        <v>169</v>
      </c>
      <c r="B40" s="1" t="s">
        <v>44</v>
      </c>
      <c r="C40" s="7" t="s">
        <v>168</v>
      </c>
      <c r="D40" s="7" t="s">
        <v>170</v>
      </c>
      <c r="E40" s="7" t="s">
        <v>171</v>
      </c>
      <c r="F40" s="8">
        <v>1</v>
      </c>
      <c r="G40" s="2">
        <v>1098476</v>
      </c>
      <c r="J40" s="15" t="str">
        <f t="shared" si="3"/>
        <v>JP3 = Header connector, 2way, PCB, 2.52 mm, right angle</v>
      </c>
    </row>
    <row r="41" spans="1:10" ht="14.4">
      <c r="A41" s="21" t="s">
        <v>163</v>
      </c>
      <c r="B41" s="21" t="s">
        <v>164</v>
      </c>
      <c r="C41" t="s">
        <v>165</v>
      </c>
      <c r="D41" s="21" t="s">
        <v>141</v>
      </c>
      <c r="E41" s="21" t="s">
        <v>172</v>
      </c>
      <c r="F41" s="2">
        <v>3</v>
      </c>
      <c r="G41">
        <v>4218176</v>
      </c>
      <c r="J41" s="15" t="str">
        <f t="shared" si="3"/>
        <v>JP1,JP2,JP3 = Jumper 2.54 mm, 2way</v>
      </c>
    </row>
    <row r="42" spans="1:10" ht="14.4">
      <c r="A42" s="1" t="s">
        <v>133</v>
      </c>
      <c r="B42" s="1" t="s">
        <v>134</v>
      </c>
      <c r="C42" t="s">
        <v>135</v>
      </c>
      <c r="D42" t="s">
        <v>135</v>
      </c>
      <c r="E42" s="1" t="s">
        <v>136</v>
      </c>
      <c r="F42" s="2">
        <v>1</v>
      </c>
      <c r="G42">
        <v>2056824</v>
      </c>
      <c r="J42" s="15" t="str">
        <f t="shared" si="3"/>
        <v>S1 = Switch, tactile, 6x6 mm, vertical, SPST</v>
      </c>
    </row>
    <row r="43" spans="1:10" ht="14.4">
      <c r="A43" s="1" t="s">
        <v>137</v>
      </c>
      <c r="B43" s="1" t="s">
        <v>20</v>
      </c>
      <c r="C43" s="1" t="s">
        <v>138</v>
      </c>
      <c r="E43" s="1" t="s">
        <v>139</v>
      </c>
      <c r="F43" s="2">
        <v>1</v>
      </c>
      <c r="G43">
        <v>1183124</v>
      </c>
      <c r="J43" s="15" t="str">
        <f t="shared" si="3"/>
        <v>BT1 = Snap-on connector for 9 V battery, leaded</v>
      </c>
    </row>
    <row r="44" spans="1:10" ht="14.4">
      <c r="A44" s="1" t="s">
        <v>143</v>
      </c>
      <c r="B44" s="1" t="s">
        <v>140</v>
      </c>
      <c r="C44" s="1" t="s">
        <v>144</v>
      </c>
      <c r="E44" s="1" t="s">
        <v>145</v>
      </c>
      <c r="F44" s="2">
        <v>2</v>
      </c>
      <c r="G44">
        <v>9728856</v>
      </c>
      <c r="J44" s="15" t="str">
        <f t="shared" si="3"/>
        <v>K2,BT1 = 2-way socket SIL, straight, pitch 2.54 mm</v>
      </c>
    </row>
    <row r="45" spans="1:10" ht="14.4">
      <c r="A45" s="1" t="s">
        <v>150</v>
      </c>
      <c r="B45" s="1" t="s">
        <v>147</v>
      </c>
      <c r="C45" s="1" t="s">
        <v>148</v>
      </c>
      <c r="D45" t="s">
        <v>148</v>
      </c>
      <c r="E45" s="1" t="s">
        <v>149</v>
      </c>
      <c r="F45" s="2">
        <v>1</v>
      </c>
      <c r="G45"/>
      <c r="H45" s="2" t="s">
        <v>146</v>
      </c>
      <c r="J45" s="15" t="str">
        <f t="shared" si="3"/>
        <v>RE1 = Relay DPDT, PCB. Latching, 4V5/202.5Ω, 1A/110VDC/125VAC</v>
      </c>
    </row>
    <row r="46" spans="1:10" ht="14.4">
      <c r="A46" s="1" t="s">
        <v>151</v>
      </c>
      <c r="B46" s="1" t="s">
        <v>152</v>
      </c>
      <c r="C46" s="1" t="s">
        <v>153</v>
      </c>
      <c r="D46" s="1" t="s">
        <v>154</v>
      </c>
      <c r="E46" s="1" t="s">
        <v>155</v>
      </c>
      <c r="F46" s="2">
        <v>1</v>
      </c>
      <c r="G46">
        <v>1611708</v>
      </c>
      <c r="J46" s="15" t="str">
        <f t="shared" si="3"/>
        <v>X1 = Crystal, 10.24 MHz, 18 pF, HC-49/4H</v>
      </c>
    </row>
    <row r="47" spans="1:10" ht="14.4">
      <c r="A47" s="1" t="s">
        <v>161</v>
      </c>
      <c r="B47" s="1" t="s">
        <v>157</v>
      </c>
      <c r="C47" s="1" t="s">
        <v>158</v>
      </c>
      <c r="D47" s="1" t="s">
        <v>159</v>
      </c>
      <c r="E47" s="1" t="s">
        <v>160</v>
      </c>
      <c r="F47" s="2">
        <v>1</v>
      </c>
      <c r="G47"/>
      <c r="I47" s="2" t="s">
        <v>162</v>
      </c>
      <c r="J47" s="15" t="str">
        <f t="shared" si="3"/>
        <v>LCD1 = LCD Module, 2 x 8, led B/L, 58x32 mm, TC0802B-01YA0</v>
      </c>
    </row>
    <row r="48" spans="1:10" s="6" customFormat="1" ht="14.4">
      <c r="A48" s="5" t="s">
        <v>9</v>
      </c>
      <c r="B48" s="5"/>
      <c r="C48" s="5"/>
      <c r="D48" s="5"/>
      <c r="E48" s="5"/>
      <c r="J48" s="18" t="str">
        <f t="shared" si="0"/>
        <v>Misc.</v>
      </c>
    </row>
    <row r="49" spans="1:10" s="8" customFormat="1" ht="14.4">
      <c r="A49" s="7" t="s">
        <v>175</v>
      </c>
      <c r="B49" s="7"/>
      <c r="C49" s="7"/>
      <c r="D49" s="7"/>
      <c r="E49" s="7"/>
      <c r="J49" s="15" t="str">
        <f t="shared" si="0"/>
        <v>PCB 130109-1 v1.1</v>
      </c>
    </row>
    <row r="50" ht="14.4">
      <c r="J50" s="15" t="str">
        <f t="shared" si="0"/>
        <v/>
      </c>
    </row>
    <row r="51" spans="7:10" ht="14.4">
      <c r="G51" s="8"/>
      <c r="J51" s="15" t="str">
        <f t="shared" si="0"/>
        <v/>
      </c>
    </row>
    <row r="52" ht="14.4">
      <c r="J52" s="15" t="str">
        <f t="shared" si="0"/>
        <v/>
      </c>
    </row>
    <row r="53" ht="14.4">
      <c r="J53" s="15" t="str">
        <f t="shared" si="0"/>
        <v/>
      </c>
    </row>
    <row r="54" ht="14.4">
      <c r="J54" s="15" t="str">
        <f t="shared" si="0"/>
        <v/>
      </c>
    </row>
    <row r="55" ht="14.4">
      <c r="J55" s="15" t="str">
        <f t="shared" si="0"/>
        <v/>
      </c>
    </row>
    <row r="56" ht="14.4">
      <c r="J56" s="15" t="str">
        <f t="shared" si="0"/>
        <v/>
      </c>
    </row>
    <row r="57" ht="14.4">
      <c r="J57" s="15" t="str">
        <f t="shared" si="0"/>
        <v/>
      </c>
    </row>
    <row r="58" ht="14.4">
      <c r="J58" s="15" t="str">
        <f t="shared" si="0"/>
        <v/>
      </c>
    </row>
    <row r="59" ht="14.4">
      <c r="J59" s="15" t="str">
        <f t="shared" si="0"/>
        <v/>
      </c>
    </row>
    <row r="60" spans="1:10" ht="14.4">
      <c r="A60"/>
      <c r="J60" s="15" t="str">
        <f t="shared" si="0"/>
        <v/>
      </c>
    </row>
    <row r="61" spans="1:10" ht="14.4">
      <c r="A61"/>
      <c r="J61" s="15" t="str">
        <f t="shared" si="0"/>
        <v/>
      </c>
    </row>
    <row r="62" spans="1:10" ht="14.4">
      <c r="A62"/>
      <c r="J62" s="15" t="str">
        <f t="shared" si="0"/>
        <v/>
      </c>
    </row>
    <row r="63" spans="1:10" ht="14.4">
      <c r="A63"/>
      <c r="J63" s="15" t="str">
        <f t="shared" si="0"/>
        <v/>
      </c>
    </row>
    <row r="64" spans="1:10" ht="14.4">
      <c r="A64"/>
      <c r="J64" s="15" t="str">
        <f t="shared" si="0"/>
        <v/>
      </c>
    </row>
    <row r="65" ht="14.4">
      <c r="J65" s="15" t="str">
        <f t="shared" si="0"/>
        <v/>
      </c>
    </row>
    <row r="66" ht="14.4">
      <c r="J66" s="15" t="str">
        <f t="shared" si="0"/>
        <v/>
      </c>
    </row>
    <row r="67" ht="14.4">
      <c r="J67" s="15" t="str">
        <f t="shared" si="0"/>
        <v/>
      </c>
    </row>
    <row r="68" spans="1:10" ht="14.4">
      <c r="A68"/>
      <c r="J68" s="15" t="str">
        <f t="shared" si="0"/>
        <v/>
      </c>
    </row>
    <row r="69" ht="14.4">
      <c r="J69" s="15" t="str">
        <f t="shared" si="0"/>
        <v/>
      </c>
    </row>
    <row r="70" ht="14.4">
      <c r="J70" s="15" t="str">
        <f t="shared" si="0"/>
        <v/>
      </c>
    </row>
    <row r="71" ht="14.4">
      <c r="J71" s="15" t="str">
        <f t="shared" si="0"/>
        <v/>
      </c>
    </row>
    <row r="72" ht="14.4">
      <c r="J72" s="15" t="str">
        <f t="shared" si="0"/>
        <v/>
      </c>
    </row>
    <row r="73" ht="14.4">
      <c r="J73" s="15" t="str">
        <f t="shared" si="0"/>
        <v/>
      </c>
    </row>
    <row r="74" ht="14.4">
      <c r="J74" s="15" t="str">
        <f t="shared" si="0"/>
        <v/>
      </c>
    </row>
    <row r="75" ht="14.4">
      <c r="J75" s="15" t="str">
        <f t="shared" si="0"/>
        <v/>
      </c>
    </row>
    <row r="76" ht="14.4">
      <c r="J76" s="15" t="str">
        <f t="shared" si="0"/>
        <v/>
      </c>
    </row>
    <row r="77" ht="14.4">
      <c r="J77" s="15" t="str">
        <f t="shared" si="0"/>
        <v/>
      </c>
    </row>
    <row r="78" ht="14.4">
      <c r="J78" s="15" t="str">
        <f t="shared" si="0"/>
        <v/>
      </c>
    </row>
    <row r="79" ht="14.4">
      <c r="J79" s="15" t="str">
        <f t="shared" si="0"/>
        <v/>
      </c>
    </row>
    <row r="80" ht="14.4">
      <c r="J80" s="15" t="str">
        <f t="shared" si="0"/>
        <v/>
      </c>
    </row>
    <row r="81" ht="14.4">
      <c r="J81" s="15" t="str">
        <f t="shared" si="0"/>
        <v/>
      </c>
    </row>
    <row r="82" ht="14.4">
      <c r="J82" s="15" t="str">
        <f t="shared" si="0"/>
        <v/>
      </c>
    </row>
    <row r="83" ht="14.4">
      <c r="J83" s="15" t="str">
        <f t="shared" si="0"/>
        <v/>
      </c>
    </row>
    <row r="84" ht="14.4">
      <c r="J84" s="15" t="str">
        <f t="shared" si="0"/>
        <v/>
      </c>
    </row>
    <row r="85" ht="14.4">
      <c r="J85" s="15" t="str">
        <f t="shared" si="0"/>
        <v/>
      </c>
    </row>
    <row r="86" ht="14.4">
      <c r="J86" s="15" t="str">
        <f t="shared" si="0"/>
        <v/>
      </c>
    </row>
    <row r="87" ht="14.4">
      <c r="J87" s="15" t="str">
        <f t="shared" si="0"/>
        <v/>
      </c>
    </row>
    <row r="88" ht="14.4">
      <c r="J88" s="15" t="str">
        <f t="shared" si="0"/>
        <v/>
      </c>
    </row>
    <row r="89" ht="14.4">
      <c r="J89" s="15" t="str">
        <f t="shared" si="0"/>
        <v/>
      </c>
    </row>
    <row r="90" ht="14.4">
      <c r="J90" s="15" t="str">
        <f t="shared" si="0"/>
        <v/>
      </c>
    </row>
    <row r="91" ht="14.4">
      <c r="J91" s="15" t="str">
        <f t="shared" si="0"/>
        <v/>
      </c>
    </row>
    <row r="92" ht="14.4">
      <c r="J92" s="15" t="str">
        <f t="shared" si="0"/>
        <v/>
      </c>
    </row>
    <row r="93" ht="14.4">
      <c r="J93" s="15" t="str">
        <f t="shared" si="0"/>
        <v/>
      </c>
    </row>
    <row r="94" ht="14.4">
      <c r="J94" s="15" t="str">
        <f t="shared" si="0"/>
        <v/>
      </c>
    </row>
    <row r="95" ht="14.4">
      <c r="J95" s="15" t="str">
        <f t="shared" si="0"/>
        <v/>
      </c>
    </row>
    <row r="96" ht="14.4">
      <c r="J96" s="15" t="str">
        <f aca="true" t="shared" si="4" ref="J96:J128">CONCATENATE(E96,IF(ISBLANK(E96),""," = "),A96)</f>
        <v/>
      </c>
    </row>
    <row r="97" ht="14.4">
      <c r="J97" s="15" t="str">
        <f t="shared" si="4"/>
        <v/>
      </c>
    </row>
    <row r="98" ht="14.4">
      <c r="J98" s="15" t="str">
        <f t="shared" si="4"/>
        <v/>
      </c>
    </row>
    <row r="99" ht="14.4">
      <c r="J99" s="15" t="str">
        <f t="shared" si="4"/>
        <v/>
      </c>
    </row>
    <row r="100" ht="14.4">
      <c r="J100" s="15" t="str">
        <f t="shared" si="4"/>
        <v/>
      </c>
    </row>
    <row r="101" ht="14.4">
      <c r="J101" s="15" t="str">
        <f t="shared" si="4"/>
        <v/>
      </c>
    </row>
    <row r="102" ht="14.4">
      <c r="J102" s="15" t="str">
        <f t="shared" si="4"/>
        <v/>
      </c>
    </row>
    <row r="103" ht="14.4">
      <c r="J103" s="15" t="str">
        <f t="shared" si="4"/>
        <v/>
      </c>
    </row>
    <row r="104" ht="14.4">
      <c r="J104" s="15" t="str">
        <f t="shared" si="4"/>
        <v/>
      </c>
    </row>
    <row r="105" ht="14.4">
      <c r="J105" s="15" t="str">
        <f t="shared" si="4"/>
        <v/>
      </c>
    </row>
    <row r="106" ht="14.4">
      <c r="J106" s="15" t="str">
        <f t="shared" si="4"/>
        <v/>
      </c>
    </row>
    <row r="107" ht="14.4">
      <c r="J107" s="15" t="str">
        <f t="shared" si="4"/>
        <v/>
      </c>
    </row>
    <row r="108" ht="14.4">
      <c r="J108" s="15" t="str">
        <f t="shared" si="4"/>
        <v/>
      </c>
    </row>
    <row r="109" ht="14.4">
      <c r="J109" s="15" t="str">
        <f t="shared" si="4"/>
        <v/>
      </c>
    </row>
    <row r="110" ht="14.4">
      <c r="J110" s="15" t="str">
        <f t="shared" si="4"/>
        <v/>
      </c>
    </row>
    <row r="111" ht="14.4">
      <c r="J111" s="15" t="str">
        <f t="shared" si="4"/>
        <v/>
      </c>
    </row>
    <row r="112" ht="14.4">
      <c r="J112" s="15" t="str">
        <f t="shared" si="4"/>
        <v/>
      </c>
    </row>
    <row r="113" ht="14.4">
      <c r="J113" s="15" t="str">
        <f t="shared" si="4"/>
        <v/>
      </c>
    </row>
    <row r="114" ht="14.4">
      <c r="J114" s="15" t="str">
        <f t="shared" si="4"/>
        <v/>
      </c>
    </row>
    <row r="115" ht="14.4">
      <c r="J115" s="15" t="str">
        <f t="shared" si="4"/>
        <v/>
      </c>
    </row>
    <row r="116" ht="14.4">
      <c r="J116" s="15" t="str">
        <f t="shared" si="4"/>
        <v/>
      </c>
    </row>
    <row r="117" ht="14.4">
      <c r="J117" s="15" t="str">
        <f t="shared" si="4"/>
        <v/>
      </c>
    </row>
    <row r="118" ht="14.4">
      <c r="J118" s="15" t="str">
        <f t="shared" si="4"/>
        <v/>
      </c>
    </row>
    <row r="119" ht="14.4">
      <c r="J119" s="15" t="str">
        <f t="shared" si="4"/>
        <v/>
      </c>
    </row>
    <row r="120" ht="14.4">
      <c r="J120" s="15" t="str">
        <f t="shared" si="4"/>
        <v/>
      </c>
    </row>
    <row r="121" ht="14.4">
      <c r="J121" s="15" t="str">
        <f t="shared" si="4"/>
        <v/>
      </c>
    </row>
    <row r="122" ht="14.4">
      <c r="J122" s="15" t="str">
        <f t="shared" si="4"/>
        <v/>
      </c>
    </row>
    <row r="123" ht="14.4">
      <c r="J123" s="15" t="str">
        <f t="shared" si="4"/>
        <v/>
      </c>
    </row>
    <row r="124" ht="14.4">
      <c r="J124" s="15" t="str">
        <f t="shared" si="4"/>
        <v/>
      </c>
    </row>
    <row r="125" ht="14.4">
      <c r="J125" s="15" t="str">
        <f t="shared" si="4"/>
        <v/>
      </c>
    </row>
    <row r="126" ht="14.4">
      <c r="J126" s="15" t="str">
        <f t="shared" si="4"/>
        <v/>
      </c>
    </row>
    <row r="127" ht="14.4">
      <c r="J127" s="15" t="str">
        <f t="shared" si="4"/>
        <v/>
      </c>
    </row>
    <row r="128" ht="14.4">
      <c r="J128" s="15" t="str">
        <f t="shared" si="4"/>
        <v/>
      </c>
    </row>
  </sheetData>
  <mergeCells count="1">
    <mergeCell ref="A1:F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"/>
  <sheetViews>
    <sheetView workbookViewId="0" topLeftCell="A1">
      <selection activeCell="A1" sqref="A1:D1"/>
    </sheetView>
  </sheetViews>
  <sheetFormatPr defaultColWidth="11.57421875" defaultRowHeight="12.75"/>
  <cols>
    <col min="1" max="1" width="13.140625" style="2" customWidth="1"/>
    <col min="2" max="2" width="6.00390625" style="2" customWidth="1"/>
    <col min="3" max="3" width="21.421875" style="2" customWidth="1"/>
    <col min="4" max="4" width="128.00390625" style="2" customWidth="1"/>
    <col min="5" max="16384" width="11.57421875" style="2" customWidth="1"/>
  </cols>
  <sheetData>
    <row r="1" spans="1:4" s="9" customFormat="1" ht="17.1" customHeight="1">
      <c r="A1" s="23" t="s">
        <v>10</v>
      </c>
      <c r="B1" s="23"/>
      <c r="C1" s="23"/>
      <c r="D1" s="23"/>
    </row>
    <row r="2" spans="1:4" s="9" customFormat="1" ht="14.85" customHeight="1">
      <c r="A2" s="10" t="s">
        <v>11</v>
      </c>
      <c r="B2" s="11" t="s">
        <v>12</v>
      </c>
      <c r="C2" s="11" t="s">
        <v>13</v>
      </c>
      <c r="D2" s="11" t="s">
        <v>0</v>
      </c>
    </row>
    <row r="3" spans="1:4" ht="12.75">
      <c r="A3" s="12"/>
      <c r="B3" s="13"/>
      <c r="C3" s="13"/>
      <c r="D3" s="13"/>
    </row>
    <row r="4" spans="1:4" ht="12.75">
      <c r="A4" s="12"/>
      <c r="B4" s="13"/>
      <c r="C4" s="13"/>
      <c r="D4" s="13"/>
    </row>
    <row r="5" ht="12.75">
      <c r="A5" s="14"/>
    </row>
    <row r="6" ht="12.75">
      <c r="A6" s="14"/>
    </row>
  </sheetData>
  <mergeCells count="1">
    <mergeCell ref="A1:D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tongi</dc:creator>
  <cp:keywords/>
  <dc:description/>
  <cp:lastModifiedBy>tongi</cp:lastModifiedBy>
  <cp:lastPrinted>2014-04-02T07:19:46Z</cp:lastPrinted>
  <dcterms:created xsi:type="dcterms:W3CDTF">2009-05-15T08:53:47Z</dcterms:created>
  <dcterms:modified xsi:type="dcterms:W3CDTF">2014-07-28T11:37:48Z</dcterms:modified>
  <cp:category/>
  <cp:version/>
  <cp:contentType/>
  <cp:contentStatus/>
</cp:coreProperties>
</file>