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5240" tabRatio="212" activeTab="0"/>
  </bookViews>
  <sheets>
    <sheet name="BOM" sheetId="1" r:id="rId1"/>
    <sheet name="history" sheetId="2" r:id="rId2"/>
  </sheets>
  <definedNames>
    <definedName name="_xlnm.Print_Area" localSheetId="0">'BOM'!$A$1:$H$25</definedName>
  </definedNames>
  <calcPr fullCalcOnLoad="1"/>
</workbook>
</file>

<file path=xl/sharedStrings.xml><?xml version="1.0" encoding="utf-8"?>
<sst xmlns="http://schemas.openxmlformats.org/spreadsheetml/2006/main" count="122" uniqueCount="96">
  <si>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</si>
  <si>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</si>
  <si>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</si>
  <si>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</si>
  <si>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</si>
  <si>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</si>
  <si>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</si>
  <si>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</si>
  <si>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</si>
  <si>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</si>
  <si>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</si>
  <si>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</si>
  <si>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</si>
  <si>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</si>
  <si>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</si>
  <si>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</si>
  <si>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</si>
  <si>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</si>
  <si>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</si>
  <si>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100 nF, 50 V, 20 %, lead spacing 5 mm</t>
  </si>
  <si>
    <t>MCRR50104Z5UM0050</t>
  </si>
  <si>
    <t>ker1e</t>
  </si>
  <si>
    <t>Elektor</t>
  </si>
  <si>
    <t>EPP-70-120</t>
  </si>
  <si>
    <t>C1</t>
  </si>
  <si>
    <t>100 µF, 50 V, 3.5 mm pitch, 8x11 mm</t>
  </si>
  <si>
    <t>MCGPR50V107M8X11</t>
  </si>
  <si>
    <t>EPP-CP-350-800</t>
  </si>
  <si>
    <t>Fairchild Semiconductor</t>
  </si>
  <si>
    <t>NXP</t>
  </si>
  <si>
    <t>Phoenix Contact</t>
  </si>
  <si>
    <t>BOM:140433-Basement control motor V1.0</t>
  </si>
  <si>
    <t>10 kΩ, carbon film, 5%, 0.25W, 250V</t>
  </si>
  <si>
    <t>MCF 0.25W 10K</t>
  </si>
  <si>
    <t>R1,R2,R3</t>
  </si>
  <si>
    <t>100 Ω, carbon film, 5%, 0.25W, 250V</t>
  </si>
  <si>
    <t>MCF 0.25W 100R</t>
  </si>
  <si>
    <t>R4,R5</t>
  </si>
  <si>
    <t>C2,C3</t>
  </si>
  <si>
    <t>1N4148, 100 V, 200 mA, 4 ns</t>
  </si>
  <si>
    <t>1N4148</t>
  </si>
  <si>
    <t>EPP-DO-35-x</t>
  </si>
  <si>
    <t>D1,D2,D3</t>
  </si>
  <si>
    <t>BC337, 45 V, 800 mA, 625 mW, hfe=400</t>
  </si>
  <si>
    <t>BC337-25</t>
  </si>
  <si>
    <t>EPP-TO-92</t>
  </si>
  <si>
    <t>625-4966</t>
  </si>
  <si>
    <t>T1,T2,T3</t>
  </si>
  <si>
    <t>EPP-RELAY-G5LE</t>
  </si>
  <si>
    <t>369-466</t>
  </si>
  <si>
    <t>RE1,RE2,RE3</t>
  </si>
  <si>
    <t>Harwin</t>
  </si>
  <si>
    <t>D01-995-20-01</t>
  </si>
  <si>
    <t>SIL10e</t>
  </si>
  <si>
    <t>K1 (on Platino)</t>
  </si>
  <si>
    <t>10-way Wire wrap socket 0.1" lead 12.9mm</t>
  </si>
  <si>
    <t>8-way Wire wrap socket 0.1" lead 12.9mm</t>
  </si>
  <si>
    <t>SIL8e</t>
  </si>
  <si>
    <t>K4,K5 (on Platino)</t>
  </si>
  <si>
    <t>6-way Wire wrap socket 0.1" lead 12.9mm</t>
  </si>
  <si>
    <t>SIL6e</t>
  </si>
  <si>
    <t>K6,K7 (on Platino)</t>
  </si>
  <si>
    <t>3-way Wire wrap socket 0.1" lead 12.9mm</t>
  </si>
  <si>
    <t>K8 (on Platino)</t>
  </si>
  <si>
    <t>10-way Connector pinheader</t>
  </si>
  <si>
    <t>D01-9923246</t>
  </si>
  <si>
    <t>K1 (on shield)</t>
  </si>
  <si>
    <t>8-way Connector pinheader</t>
  </si>
  <si>
    <t>K4,K5 (on shield)</t>
  </si>
  <si>
    <t>6-way Connector pinheader</t>
  </si>
  <si>
    <t>K6,K7 (on shield)</t>
  </si>
  <si>
    <t>3-way Connector pinheader</t>
  </si>
  <si>
    <t>SIL3e</t>
  </si>
  <si>
    <t>K8 (on shield)</t>
  </si>
  <si>
    <t>Terminal block 5.08 mm, 3-way, 630 V</t>
  </si>
  <si>
    <t>MKDSN 1,5/3-5,08</t>
  </si>
  <si>
    <t>EPP-TB-508-3</t>
  </si>
  <si>
    <t>193-0592</t>
  </si>
  <si>
    <t>K10,K11,K12</t>
  </si>
  <si>
    <t>TE Connectivity</t>
  </si>
  <si>
    <t>4-103321-8</t>
  </si>
  <si>
    <t>EPP-SIL-M-xxx-V</t>
  </si>
  <si>
    <t>681-2058</t>
  </si>
  <si>
    <t>4-pin Pin header, breakable, 1 row,vertical</t>
  </si>
  <si>
    <t>2-way Pin header, breakable, 1 row, vertical</t>
  </si>
  <si>
    <t>K13,K14</t>
  </si>
  <si>
    <t>K15,K16</t>
  </si>
  <si>
    <t>DC barrel jack, 1.95 mm pin, 12 V, 3 A (center pin is GND!)</t>
  </si>
  <si>
    <t>Lumberg</t>
  </si>
  <si>
    <t>NEB 21 R</t>
  </si>
  <si>
    <t>EPP-DC-195</t>
  </si>
  <si>
    <t>505-1609</t>
  </si>
  <si>
    <t>K17</t>
  </si>
  <si>
    <t>Finder</t>
  </si>
  <si>
    <t>Relay, 5 V, SPDT, 6 A</t>
  </si>
  <si>
    <t>34.51.7.005.0010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</si>
</sst>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0">
      <selection activeCell="C14" sqref="C14"/>
    </sheetView>
  </sheetViews>
  <sheetFormatPr defaultColWidth="11.57421875" defaultRowHeight="12.75"/>
  <cols>
    <col min="1" max="1" width="54.00390625" style="1" customWidth="1"/>
    <col min="2" max="2" width="25.421875" style="1" customWidth="1"/>
    <col min="3" max="3" width="23.4218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31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22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SUM(F4:F5)</f>
        <v>5</v>
      </c>
    </row>
    <row r="4" spans="1:11" ht="12.75">
      <c r="A4" s="15" t="s">
        <v>32</v>
      </c>
      <c r="B4" s="15" t="s">
        <v>18</v>
      </c>
      <c r="C4" s="15" t="s">
        <v>33</v>
      </c>
      <c r="D4" s="15" t="s">
        <v>23</v>
      </c>
      <c r="E4" s="15" t="s">
        <v>34</v>
      </c>
      <c r="F4" s="2">
        <v>3</v>
      </c>
      <c r="G4">
        <v>9339060</v>
      </c>
      <c r="K4" s="2" t="str">
        <f>CONCATENATE(E4,IF(ISBLANK(E4),""," = "),A4)</f>
        <v>R1,R2,R3 = 10 kΩ, carbon film, 5%, 0.25W, 250V</v>
      </c>
    </row>
    <row r="5" spans="1:11" ht="12.75">
      <c r="A5" s="15" t="s">
        <v>35</v>
      </c>
      <c r="B5" s="15" t="s">
        <v>18</v>
      </c>
      <c r="C5" s="15" t="s">
        <v>36</v>
      </c>
      <c r="D5" s="15" t="s">
        <v>23</v>
      </c>
      <c r="E5" s="15" t="s">
        <v>37</v>
      </c>
      <c r="F5" s="2">
        <v>2</v>
      </c>
      <c r="G5" s="2">
        <v>9339043</v>
      </c>
      <c r="K5" s="2" t="str">
        <f aca="true" t="shared" si="0" ref="K5:K26">CONCATENATE(E5,IF(ISBLANK(E5),""," = "),A5)</f>
        <v>R4,R5 = 100 Ω, carbon film, 5%, 0.25W, 250V</v>
      </c>
    </row>
    <row r="6" spans="1:11" s="6" customFormat="1" ht="12.75">
      <c r="A6" s="5" t="s">
        <v>7</v>
      </c>
      <c r="B6" s="5"/>
      <c r="C6" s="5"/>
      <c r="D6" s="5"/>
      <c r="E6" s="5"/>
      <c r="F6" s="6">
        <f>SUM(F8:F8)</f>
        <v>2</v>
      </c>
      <c r="K6" s="6" t="str">
        <f t="shared" si="0"/>
        <v>Capacitor</v>
      </c>
    </row>
    <row r="7" spans="1:11" s="17" customFormat="1" ht="12.75">
      <c r="A7" s="16" t="s">
        <v>25</v>
      </c>
      <c r="B7" s="16" t="s">
        <v>18</v>
      </c>
      <c r="C7" t="s">
        <v>26</v>
      </c>
      <c r="D7" s="16" t="s">
        <v>27</v>
      </c>
      <c r="E7" s="16" t="s">
        <v>24</v>
      </c>
      <c r="F7" s="17">
        <v>1</v>
      </c>
      <c r="G7">
        <v>9451412</v>
      </c>
      <c r="K7" s="17" t="str">
        <f t="shared" si="0"/>
        <v>C1 = 100 µF, 50 V, 3.5 mm pitch, 8x11 mm</v>
      </c>
    </row>
    <row r="8" spans="1:11" ht="12.75">
      <c r="A8" s="15" t="s">
        <v>19</v>
      </c>
      <c r="B8" s="15" t="s">
        <v>18</v>
      </c>
      <c r="C8" t="s">
        <v>20</v>
      </c>
      <c r="D8" s="15" t="s">
        <v>21</v>
      </c>
      <c r="E8" s="15" t="s">
        <v>38</v>
      </c>
      <c r="F8" s="2">
        <v>2</v>
      </c>
      <c r="G8">
        <v>1216445</v>
      </c>
      <c r="K8" s="2" t="str">
        <f t="shared" si="0"/>
        <v>C2,C3 = 100 nF, 50 V, 20 %, lead spacing 5 mm</v>
      </c>
    </row>
    <row r="9" spans="1:11" s="6" customFormat="1" ht="12.75">
      <c r="A9" s="5" t="s">
        <v>8</v>
      </c>
      <c r="B9" s="5"/>
      <c r="C9" s="5"/>
      <c r="D9" s="5"/>
      <c r="E9" s="5"/>
      <c r="F9" s="6" t="e">
        <f>SUM(#REF!)</f>
        <v>#REF!</v>
      </c>
      <c r="K9" s="6" t="str">
        <f t="shared" si="0"/>
        <v>Inductor / Self</v>
      </c>
    </row>
    <row r="10" spans="1:11" s="6" customFormat="1" ht="12.75">
      <c r="A10" s="5" t="s">
        <v>9</v>
      </c>
      <c r="B10" s="5"/>
      <c r="C10" s="5"/>
      <c r="D10" s="5"/>
      <c r="E10" s="5"/>
      <c r="F10" s="6" t="e">
        <f>SUM(#REF!)</f>
        <v>#REF!</v>
      </c>
      <c r="K10" s="6" t="str">
        <f t="shared" si="0"/>
        <v>Semiconductor</v>
      </c>
    </row>
    <row r="11" spans="1:11" ht="12.75">
      <c r="A11" s="15" t="s">
        <v>39</v>
      </c>
      <c r="B11" s="15" t="s">
        <v>29</v>
      </c>
      <c r="C11" t="s">
        <v>40</v>
      </c>
      <c r="D11" s="15" t="s">
        <v>41</v>
      </c>
      <c r="E11" s="15" t="s">
        <v>42</v>
      </c>
      <c r="F11" s="2">
        <v>3</v>
      </c>
      <c r="G11">
        <v>1081177</v>
      </c>
      <c r="K11" s="2" t="str">
        <f t="shared" si="0"/>
        <v>D1,D2,D3 = 1N4148, 100 V, 200 mA, 4 ns</v>
      </c>
    </row>
    <row r="12" spans="1:11" ht="12.75">
      <c r="A12" s="15" t="s">
        <v>43</v>
      </c>
      <c r="B12" s="15" t="s">
        <v>28</v>
      </c>
      <c r="C12" t="s">
        <v>44</v>
      </c>
      <c r="D12" s="15" t="s">
        <v>45</v>
      </c>
      <c r="E12" s="15" t="s">
        <v>47</v>
      </c>
      <c r="F12" s="2">
        <v>3</v>
      </c>
      <c r="G12">
        <v>1228215</v>
      </c>
      <c r="I12" s="2" t="s">
        <v>46</v>
      </c>
      <c r="K12" s="2" t="str">
        <f t="shared" si="0"/>
        <v>T1,T2,T3 = BC337, 45 V, 800 mA, 625 mW, hfe=400</v>
      </c>
    </row>
    <row r="13" spans="1:11" s="6" customFormat="1" ht="12.75">
      <c r="A13" s="5" t="s">
        <v>10</v>
      </c>
      <c r="B13" s="5"/>
      <c r="C13" s="5"/>
      <c r="D13" s="5"/>
      <c r="E13" s="5"/>
      <c r="K13" s="6" t="str">
        <f t="shared" si="0"/>
        <v>Other</v>
      </c>
    </row>
    <row r="14" spans="1:11" ht="12.75">
      <c r="A14" s="15" t="s">
        <v>94</v>
      </c>
      <c r="B14" s="15" t="s">
        <v>93</v>
      </c>
      <c r="C14" t="s">
        <v>95</v>
      </c>
      <c r="D14" t="s">
        <v>48</v>
      </c>
      <c r="E14" s="15" t="s">
        <v>50</v>
      </c>
      <c r="F14" s="2">
        <v>3</v>
      </c>
      <c r="G14">
        <v>1169338</v>
      </c>
      <c r="I14" s="2" t="s">
        <v>49</v>
      </c>
      <c r="K14" s="2" t="b">
        <f>C14=CONCATENATE(E14,IF(ISBLANK(E14),""," = "),A14)</f>
        <v>0</v>
      </c>
    </row>
    <row r="15" spans="1:11" ht="12.75">
      <c r="A15" s="15" t="s">
        <v>55</v>
      </c>
      <c r="B15" s="15" t="s">
        <v>51</v>
      </c>
      <c r="C15" s="15" t="s">
        <v>52</v>
      </c>
      <c r="D15" s="15" t="s">
        <v>53</v>
      </c>
      <c r="E15" s="15" t="s">
        <v>54</v>
      </c>
      <c r="F15" s="2">
        <v>1</v>
      </c>
      <c r="G15">
        <v>1023031</v>
      </c>
      <c r="K15" s="2" t="str">
        <f t="shared" si="0"/>
        <v>K1 (on Platino) = 10-way Wire wrap socket 0.1" lead 12.9mm</v>
      </c>
    </row>
    <row r="16" spans="1:11" ht="12.75">
      <c r="A16" s="15" t="s">
        <v>56</v>
      </c>
      <c r="B16" s="15" t="s">
        <v>51</v>
      </c>
      <c r="C16" s="15" t="s">
        <v>52</v>
      </c>
      <c r="D16" s="15" t="s">
        <v>57</v>
      </c>
      <c r="E16" s="15" t="s">
        <v>58</v>
      </c>
      <c r="F16" s="2">
        <v>2</v>
      </c>
      <c r="G16">
        <v>1023031</v>
      </c>
      <c r="K16" s="2" t="str">
        <f t="shared" si="0"/>
        <v>K4,K5 (on Platino) = 8-way Wire wrap socket 0.1" lead 12.9mm</v>
      </c>
    </row>
    <row r="17" spans="1:11" ht="12.75">
      <c r="A17" s="15" t="s">
        <v>59</v>
      </c>
      <c r="B17" s="15" t="s">
        <v>51</v>
      </c>
      <c r="C17" s="15" t="s">
        <v>52</v>
      </c>
      <c r="D17" s="15" t="s">
        <v>60</v>
      </c>
      <c r="E17" s="15" t="s">
        <v>61</v>
      </c>
      <c r="F17" s="2">
        <v>2</v>
      </c>
      <c r="G17">
        <v>1023031</v>
      </c>
      <c r="K17" s="2" t="str">
        <f t="shared" si="0"/>
        <v>K6,K7 (on Platino) = 6-way Wire wrap socket 0.1" lead 12.9mm</v>
      </c>
    </row>
    <row r="18" spans="1:11" ht="12.75">
      <c r="A18" s="15" t="s">
        <v>62</v>
      </c>
      <c r="B18" s="15" t="s">
        <v>51</v>
      </c>
      <c r="C18" s="15" t="s">
        <v>52</v>
      </c>
      <c r="D18" s="15" t="s">
        <v>57</v>
      </c>
      <c r="E18" s="15" t="s">
        <v>63</v>
      </c>
      <c r="F18" s="2">
        <v>1</v>
      </c>
      <c r="G18">
        <v>1023031</v>
      </c>
      <c r="K18" s="2" t="str">
        <f t="shared" si="0"/>
        <v>K8 (on Platino) = 3-way Wire wrap socket 0.1" lead 12.9mm</v>
      </c>
    </row>
    <row r="19" spans="1:11" ht="12.75">
      <c r="A19" s="15" t="s">
        <v>64</v>
      </c>
      <c r="B19" s="15" t="s">
        <v>51</v>
      </c>
      <c r="C19" s="15" t="s">
        <v>65</v>
      </c>
      <c r="D19" s="15" t="s">
        <v>53</v>
      </c>
      <c r="E19" s="15" t="s">
        <v>66</v>
      </c>
      <c r="F19" s="2">
        <v>1</v>
      </c>
      <c r="G19">
        <v>1022218</v>
      </c>
      <c r="K19" s="2" t="str">
        <f t="shared" si="0"/>
        <v>K1 (on shield) = 10-way Connector pinheader</v>
      </c>
    </row>
    <row r="20" spans="1:11" ht="12.75">
      <c r="A20" s="15" t="s">
        <v>67</v>
      </c>
      <c r="B20" s="15" t="s">
        <v>51</v>
      </c>
      <c r="C20" s="15" t="s">
        <v>65</v>
      </c>
      <c r="D20" s="15" t="s">
        <v>57</v>
      </c>
      <c r="E20" s="15" t="s">
        <v>68</v>
      </c>
      <c r="F20" s="2">
        <v>2</v>
      </c>
      <c r="G20">
        <v>1022218</v>
      </c>
      <c r="K20" s="2" t="str">
        <f t="shared" si="0"/>
        <v>K4,K5 (on shield) = 8-way Connector pinheader</v>
      </c>
    </row>
    <row r="21" spans="1:11" ht="12.75">
      <c r="A21" s="15" t="s">
        <v>69</v>
      </c>
      <c r="B21" s="15" t="s">
        <v>51</v>
      </c>
      <c r="C21" s="15" t="s">
        <v>65</v>
      </c>
      <c r="D21" s="15" t="s">
        <v>60</v>
      </c>
      <c r="E21" s="15" t="s">
        <v>70</v>
      </c>
      <c r="F21" s="2">
        <v>2</v>
      </c>
      <c r="G21">
        <v>1022218</v>
      </c>
      <c r="K21" s="2" t="str">
        <f t="shared" si="0"/>
        <v>K6,K7 (on shield) = 6-way Connector pinheader</v>
      </c>
    </row>
    <row r="22" spans="1:11" ht="12.75">
      <c r="A22" s="15" t="s">
        <v>71</v>
      </c>
      <c r="B22" s="15" t="s">
        <v>51</v>
      </c>
      <c r="C22" s="15" t="s">
        <v>65</v>
      </c>
      <c r="D22" s="15" t="s">
        <v>72</v>
      </c>
      <c r="E22" s="15" t="s">
        <v>73</v>
      </c>
      <c r="F22" s="2">
        <v>1</v>
      </c>
      <c r="G22">
        <v>1022218</v>
      </c>
      <c r="K22" s="2" t="str">
        <f t="shared" si="0"/>
        <v>K8 (on shield) = 3-way Connector pinheader</v>
      </c>
    </row>
    <row r="23" spans="1:11" ht="12.75">
      <c r="A23" s="15" t="s">
        <v>74</v>
      </c>
      <c r="B23" s="15" t="s">
        <v>30</v>
      </c>
      <c r="C23" s="15" t="s">
        <v>75</v>
      </c>
      <c r="D23" s="15" t="s">
        <v>76</v>
      </c>
      <c r="E23" s="15" t="s">
        <v>78</v>
      </c>
      <c r="F23" s="2">
        <v>3</v>
      </c>
      <c r="G23">
        <v>3041451</v>
      </c>
      <c r="I23" s="2" t="s">
        <v>77</v>
      </c>
      <c r="K23" s="2" t="str">
        <f t="shared" si="0"/>
        <v>K10,K11,K12 = Terminal block 5.08 mm, 3-way, 630 V</v>
      </c>
    </row>
    <row r="24" spans="1:11" ht="12.75">
      <c r="A24" s="15" t="s">
        <v>83</v>
      </c>
      <c r="B24" s="15" t="s">
        <v>79</v>
      </c>
      <c r="C24" s="15" t="s">
        <v>80</v>
      </c>
      <c r="D24" s="15" t="s">
        <v>81</v>
      </c>
      <c r="E24" s="15" t="s">
        <v>85</v>
      </c>
      <c r="F24" s="2">
        <v>2</v>
      </c>
      <c r="G24">
        <v>1098454</v>
      </c>
      <c r="I24" s="2" t="s">
        <v>82</v>
      </c>
      <c r="K24" s="2" t="str">
        <f t="shared" si="0"/>
        <v>K13,K14 = 4-pin Pin header, breakable, 1 row,vertical</v>
      </c>
    </row>
    <row r="25" spans="1:11" ht="12.75">
      <c r="A25" s="15" t="s">
        <v>84</v>
      </c>
      <c r="B25" s="15" t="s">
        <v>79</v>
      </c>
      <c r="C25" s="15" t="s">
        <v>80</v>
      </c>
      <c r="D25" s="15" t="s">
        <v>81</v>
      </c>
      <c r="E25" s="15" t="s">
        <v>86</v>
      </c>
      <c r="F25" s="2">
        <v>2</v>
      </c>
      <c r="G25">
        <v>1098454</v>
      </c>
      <c r="I25" s="2" t="s">
        <v>82</v>
      </c>
      <c r="K25" s="2" t="str">
        <f t="shared" si="0"/>
        <v>K15,K16 = 2-way Pin header, breakable, 1 row, vertical</v>
      </c>
    </row>
    <row r="26" spans="1:11" ht="12.75">
      <c r="A26" s="15" t="s">
        <v>87</v>
      </c>
      <c r="B26" s="15" t="s">
        <v>88</v>
      </c>
      <c r="C26" s="15" t="s">
        <v>89</v>
      </c>
      <c r="D26" s="15" t="s">
        <v>90</v>
      </c>
      <c r="E26" s="15" t="s">
        <v>92</v>
      </c>
      <c r="F26" s="2">
        <v>1</v>
      </c>
      <c r="G26">
        <v>1217037</v>
      </c>
      <c r="I26" s="2" t="s">
        <v>91</v>
      </c>
      <c r="K26" s="2" t="str">
        <f t="shared" si="0"/>
        <v>K17 = DC barrel jack, 1.95 mm pin, 12 V, 3 A (center pin is GND!)</v>
      </c>
    </row>
    <row r="27" spans="1:5" s="6" customFormat="1" ht="12.75">
      <c r="A27" s="5" t="s">
        <v>11</v>
      </c>
      <c r="B27" s="5"/>
      <c r="C27" s="5"/>
      <c r="D27" s="5"/>
      <c r="E27" s="5"/>
    </row>
    <row r="28" spans="1:5" s="8" customFormat="1" ht="12.75">
      <c r="A28" s="7"/>
      <c r="B28" s="7"/>
      <c r="C28" s="7"/>
      <c r="D28" s="7"/>
      <c r="E28" s="7"/>
    </row>
    <row r="30" ht="12.75">
      <c r="G30" s="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7" ht="12.75">
      <c r="A47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12</v>
      </c>
      <c r="B1" s="19"/>
      <c r="C1" s="19"/>
      <c r="D1" s="19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Luc Lemmens</cp:lastModifiedBy>
  <cp:lastPrinted>2015-01-14T09:07:12Z</cp:lastPrinted>
  <dcterms:created xsi:type="dcterms:W3CDTF">2009-05-15T08:53:47Z</dcterms:created>
  <dcterms:modified xsi:type="dcterms:W3CDTF">2015-03-10T14:07:57Z</dcterms:modified>
  <cp:category/>
  <cp:version/>
  <cp:contentType/>
  <cp:contentStatus/>
</cp:coreProperties>
</file>