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6380" windowHeight="8190" tabRatio="212" activeTab="0"/>
  </bookViews>
  <sheets>
    <sheet name="BOM" sheetId="1" r:id="rId1"/>
    <sheet name="history" sheetId="2" r:id="rId2"/>
  </sheets>
  <definedNames>
    <definedName name="_xlnm.Print_Area" localSheetId="0">'BOM'!$A$1:$I$50</definedName>
  </definedNames>
  <calcPr calcId="145621"/>
</workbook>
</file>

<file path=xl/sharedStrings.xml><?xml version="1.0" encoding="utf-8"?>
<sst xmlns="http://schemas.openxmlformats.org/spreadsheetml/2006/main" count="154" uniqueCount="132">
  <si>
    <t>Description</t>
  </si>
  <si>
    <t>Manufacturer</t>
  </si>
  <si>
    <t>Reference</t>
  </si>
  <si>
    <t>Footprint</t>
  </si>
  <si>
    <t>Designation</t>
  </si>
  <si>
    <t>Farnell</t>
  </si>
  <si>
    <t>Resistor</t>
  </si>
  <si>
    <t>Capacitor</t>
  </si>
  <si>
    <t>Other</t>
  </si>
  <si>
    <t>Misc.</t>
  </si>
  <si>
    <t>DOCUMENT HISTORY</t>
  </si>
  <si>
    <t>Date</t>
  </si>
  <si>
    <t>Rev.</t>
  </si>
  <si>
    <t>Author</t>
  </si>
  <si>
    <t>Qnt</t>
  </si>
  <si>
    <t>RS</t>
  </si>
  <si>
    <t>copy colom J - past value only</t>
  </si>
  <si>
    <t>BOMformul</t>
  </si>
  <si>
    <t>BOM for editors</t>
  </si>
  <si>
    <t>Multicomp</t>
  </si>
  <si>
    <t>MCKNP05SJ0121AA9</t>
  </si>
  <si>
    <t>RES30EV</t>
  </si>
  <si>
    <t>R1</t>
  </si>
  <si>
    <t>MCF 0.25W 120R</t>
  </si>
  <si>
    <t>RES10E</t>
  </si>
  <si>
    <t>R2</t>
  </si>
  <si>
    <t>MCF 0.25W 470K</t>
  </si>
  <si>
    <t>120 Ω, 5 %, 5 W</t>
  </si>
  <si>
    <t>MCF 0.25W 10R</t>
  </si>
  <si>
    <t>MCF 0.25W 39K</t>
  </si>
  <si>
    <t>R9</t>
  </si>
  <si>
    <t>MCF 0.25W 100R</t>
  </si>
  <si>
    <t>BFC233810104</t>
  </si>
  <si>
    <t>MKT5E</t>
  </si>
  <si>
    <t>C1</t>
  </si>
  <si>
    <t>100 nF, 20 %, 1000V, X1, lead spacing 15 mm</t>
  </si>
  <si>
    <t>Panasonic</t>
  </si>
  <si>
    <t>MKT7E_140279</t>
  </si>
  <si>
    <t>C2</t>
  </si>
  <si>
    <t>470 µF, 20 %, 50 V, diameter 13 mm, lead spacing 5 mm</t>
  </si>
  <si>
    <t>MCGPR50V477M13X21</t>
  </si>
  <si>
    <t>ELCO5ER</t>
  </si>
  <si>
    <t>C3</t>
  </si>
  <si>
    <t>Inductor</t>
  </si>
  <si>
    <t>MCRR50104X7RK0050</t>
  </si>
  <si>
    <t>KER1E</t>
  </si>
  <si>
    <t>C4,C6,C8</t>
  </si>
  <si>
    <t>100 nF, 10 %, 50 V, ceramic X7R, lead spacing 5.08 mm</t>
  </si>
  <si>
    <t>10 µF, 20 %, 50 V, diameter 5 mm, lead spacing 2 mm</t>
  </si>
  <si>
    <t>MCGPR50V106M5X11</t>
  </si>
  <si>
    <t>ELCO2ER</t>
  </si>
  <si>
    <t>C5</t>
  </si>
  <si>
    <t>MCGPR50V476M6.3X11</t>
  </si>
  <si>
    <t>C7</t>
  </si>
  <si>
    <t>47 µF, 20 %, 50 V, diameter 6.3 mm, lead spacing 2.5 mm</t>
  </si>
  <si>
    <t>120 Ω, 5%, 0.25W, 250V</t>
  </si>
  <si>
    <t>470 kΩ, 5%, 0.25W, 250V</t>
  </si>
  <si>
    <t>10 Ω, 5%, 0.25W, 250V</t>
  </si>
  <si>
    <t>39 kΩ, 5%, 0.25W, 250V</t>
  </si>
  <si>
    <t>100 Ω, 5%, 0.25W, 250V</t>
  </si>
  <si>
    <t>Murata Power Solutions</t>
  </si>
  <si>
    <t>L1</t>
  </si>
  <si>
    <t>Semiconductor</t>
  </si>
  <si>
    <t>1N4734A, 5V6, 1 W</t>
  </si>
  <si>
    <t>1N4734A</t>
  </si>
  <si>
    <t>DIOD2E</t>
  </si>
  <si>
    <t>D1</t>
  </si>
  <si>
    <t>1N4007, 1000 V, 1 A</t>
  </si>
  <si>
    <t>Fairchild Semiconductor</t>
  </si>
  <si>
    <t>1N4007</t>
  </si>
  <si>
    <t>D2,D3</t>
  </si>
  <si>
    <t xml:space="preserve">BTB16-600SWRG </t>
  </si>
  <si>
    <t>STMicroelectronics</t>
  </si>
  <si>
    <t>BTB16-600SWRG</t>
  </si>
  <si>
    <t>TRI1</t>
  </si>
  <si>
    <t>TO220E5_TRIAC</t>
  </si>
  <si>
    <t>PIC12F675</t>
  </si>
  <si>
    <t>Microchip</t>
  </si>
  <si>
    <t>PIC12F675-I/P</t>
  </si>
  <si>
    <t>DIP8E</t>
  </si>
  <si>
    <t>IC1</t>
  </si>
  <si>
    <t>TSOP4838</t>
  </si>
  <si>
    <t>Vishay</t>
  </si>
  <si>
    <t>Vishay BCcomponents</t>
  </si>
  <si>
    <t>TSOP48xx</t>
  </si>
  <si>
    <t>IC2</t>
  </si>
  <si>
    <t>6.35 mm Terminal, Faston, Screw, hole 3.3 mm</t>
  </si>
  <si>
    <t>TE Connectivity/Amp</t>
  </si>
  <si>
    <t>42822-2.</t>
  </si>
  <si>
    <t>Vlakstekker</t>
  </si>
  <si>
    <t>K1-K4</t>
  </si>
  <si>
    <t>719-7209</t>
  </si>
  <si>
    <t>switch, tactile, 6x6 mm, horizontal, (Alps SKHHNKA010)</t>
  </si>
  <si>
    <t>Alps</t>
  </si>
  <si>
    <t>SKHHNKA010</t>
  </si>
  <si>
    <t>S1,S2</t>
  </si>
  <si>
    <t>Fischer Elektronik</t>
  </si>
  <si>
    <t>SK 129 38,1 STS</t>
  </si>
  <si>
    <t>SK129-STS</t>
  </si>
  <si>
    <t>HS1</t>
  </si>
  <si>
    <t>Heat sink, PCB mount, SK 129 38,1 STS, 6.5 °C/W</t>
  </si>
  <si>
    <t>Fuse holder, 20 x 5 mm, 500 V, 10 A</t>
  </si>
  <si>
    <t>Schurter</t>
  </si>
  <si>
    <t>0031.8201</t>
  </si>
  <si>
    <t>PCB-FUSE1_130257</t>
  </si>
  <si>
    <t>MCF03C-5A</t>
  </si>
  <si>
    <t>F1</t>
  </si>
  <si>
    <t>Fuse, Time Delay, 5 A, 5 x 20 mm</t>
  </si>
  <si>
    <t>Electrical Socket, DIN 49440, 16 A, 250 V, IP20, Panel Mount</t>
  </si>
  <si>
    <t>R6</t>
  </si>
  <si>
    <t>R10</t>
  </si>
  <si>
    <t>100 Ω, 5 %, 1 W, 350 V</t>
  </si>
  <si>
    <t>TE Connectivity/Neohm</t>
  </si>
  <si>
    <t>ROX1SJ100R</t>
  </si>
  <si>
    <t>RES_1W</t>
  </si>
  <si>
    <t>R5</t>
  </si>
  <si>
    <t>C9</t>
  </si>
  <si>
    <t>100 µH, 10 %, 7.8 A, RDC 0.04 Ω</t>
  </si>
  <si>
    <t>1410478C</t>
  </si>
  <si>
    <t>824-5627</t>
  </si>
  <si>
    <t>ABL Sursum</t>
  </si>
  <si>
    <t>none</t>
  </si>
  <si>
    <t>not on PCB</t>
  </si>
  <si>
    <t>100 pF, 5 %, 100V, ceramic C0G/NP0, lead spacing 5.08 mm</t>
  </si>
  <si>
    <t>AVX</t>
  </si>
  <si>
    <t>SR211A101JAR</t>
  </si>
  <si>
    <t>ECQ-U2A474ML</t>
  </si>
  <si>
    <t>R3,R4,R7,R8</t>
  </si>
  <si>
    <t>PCB 140279-1 v2.0</t>
  </si>
  <si>
    <t>BOM::140279-1::IR remote control learning dimmer or heat control::v2.0</t>
  </si>
  <si>
    <t>470 nF, 20 %, 275 VAC, X2, lead spacing 22.5 mm</t>
  </si>
  <si>
    <t>Enclosure 1591ETBU Hammond (191x110x57 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</si>
</sst>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10">
    <font>
      <sz val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3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/>
    <xf numFmtId="49" fontId="0" fillId="0" borderId="0" xfId="0" applyNumberFormat="1" applyFont="1"/>
    <xf numFmtId="0" fontId="0" fillId="0" borderId="0" xfId="0" applyFont="1"/>
    <xf numFmtId="0" fontId="2" fillId="2" borderId="0" xfId="0" applyFont="1" applyFill="1"/>
    <xf numFmtId="49" fontId="2" fillId="2" borderId="0" xfId="0" applyNumberFormat="1" applyFont="1" applyFill="1"/>
    <xf numFmtId="49" fontId="3" fillId="3" borderId="0" xfId="0" applyNumberFormat="1" applyFont="1" applyFill="1"/>
    <xf numFmtId="0" fontId="3" fillId="3" borderId="0" xfId="0" applyFont="1" applyFill="1"/>
    <xf numFmtId="49" fontId="4" fillId="0" borderId="0" xfId="0" applyNumberFormat="1" applyFont="1" applyFill="1"/>
    <xf numFmtId="0" fontId="4" fillId="0" borderId="0" xfId="0" applyFont="1" applyFill="1"/>
    <xf numFmtId="0" fontId="6" fillId="0" borderId="0" xfId="0" applyFont="1"/>
    <xf numFmtId="0" fontId="5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164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64" fontId="0" fillId="0" borderId="0" xfId="0" applyNumberFormat="1" applyFont="1"/>
    <xf numFmtId="0" fontId="9" fillId="0" borderId="0" xfId="0" applyFont="1" applyAlignment="1">
      <alignment vertical="center"/>
    </xf>
    <xf numFmtId="49" fontId="3" fillId="4" borderId="0" xfId="0" applyNumberFormat="1" applyFont="1" applyFill="1"/>
    <xf numFmtId="0" fontId="3" fillId="4" borderId="0" xfId="0" applyFont="1" applyFill="1"/>
    <xf numFmtId="0" fontId="9" fillId="5" borderId="0" xfId="0" applyFont="1" applyFill="1" applyAlignment="1">
      <alignment vertical="center"/>
    </xf>
    <xf numFmtId="0" fontId="2" fillId="2" borderId="0" xfId="0" applyFont="1" applyFill="1" applyAlignment="1">
      <alignment wrapText="1"/>
    </xf>
    <xf numFmtId="0" fontId="8" fillId="2" borderId="0" xfId="0" applyFont="1" applyFill="1"/>
    <xf numFmtId="49" fontId="0" fillId="0" borderId="0" xfId="0" applyNumberFormat="1"/>
    <xf numFmtId="0" fontId="0" fillId="0" borderId="0" xfId="0"/>
    <xf numFmtId="49" fontId="0" fillId="0" borderId="0" xfId="0" applyNumberFormat="1" applyFont="1"/>
    <xf numFmtId="49" fontId="0" fillId="0" borderId="0" xfId="0" applyNumberFormat="1" applyFont="1" applyFill="1"/>
    <xf numFmtId="0" fontId="0" fillId="0" borderId="0" xfId="0" applyFont="1"/>
    <xf numFmtId="0" fontId="0" fillId="0" borderId="0" xfId="0"/>
    <xf numFmtId="49" fontId="0" fillId="0" borderId="0" xfId="0" applyNumberFormat="1" applyFont="1"/>
    <xf numFmtId="49" fontId="0" fillId="0" borderId="0" xfId="0" applyNumberFormat="1" applyFont="1" applyFill="1"/>
    <xf numFmtId="0" fontId="0" fillId="0" borderId="0" xfId="0" applyFont="1"/>
    <xf numFmtId="0" fontId="0" fillId="0" borderId="0" xfId="0"/>
    <xf numFmtId="49" fontId="0" fillId="0" borderId="0" xfId="0" applyNumberFormat="1" applyFont="1"/>
    <xf numFmtId="0" fontId="0" fillId="0" borderId="0" xfId="0" applyFont="1"/>
    <xf numFmtId="49" fontId="0" fillId="0" borderId="0" xfId="0" applyNumberFormat="1" applyFont="1" applyFill="1"/>
    <xf numFmtId="0" fontId="0" fillId="0" borderId="0" xfId="0" applyFont="1"/>
    <xf numFmtId="0" fontId="0" fillId="0" borderId="0" xfId="0"/>
    <xf numFmtId="49" fontId="0" fillId="0" borderId="0" xfId="0" applyNumberFormat="1" applyFont="1"/>
    <xf numFmtId="0" fontId="0" fillId="0" borderId="0" xfId="0" applyFont="1"/>
    <xf numFmtId="49" fontId="0" fillId="0" borderId="0" xfId="0" applyNumberFormat="1" applyFont="1" applyFill="1"/>
    <xf numFmtId="0" fontId="0" fillId="0" borderId="0" xfId="0" applyFont="1"/>
    <xf numFmtId="0" fontId="0" fillId="0" borderId="0" xfId="0"/>
    <xf numFmtId="49" fontId="0" fillId="0" borderId="0" xfId="0" applyNumberFormat="1" applyFont="1"/>
    <xf numFmtId="0" fontId="0" fillId="0" borderId="0" xfId="0" applyFont="1"/>
    <xf numFmtId="49" fontId="0" fillId="0" borderId="0" xfId="0" applyNumberFormat="1" applyFont="1" applyFill="1"/>
    <xf numFmtId="49" fontId="0" fillId="0" borderId="0" xfId="0" applyNumberFormat="1" applyFont="1"/>
    <xf numFmtId="0" fontId="0" fillId="0" borderId="0" xfId="0" applyFont="1"/>
    <xf numFmtId="49" fontId="0" fillId="0" borderId="0" xfId="0" applyNumberFormat="1" applyFont="1"/>
    <xf numFmtId="0" fontId="0" fillId="0" borderId="0" xfId="0" applyFont="1"/>
    <xf numFmtId="49" fontId="0" fillId="0" borderId="0" xfId="0" applyNumberFormat="1" applyFont="1" applyFill="1"/>
    <xf numFmtId="0" fontId="0" fillId="0" borderId="0" xfId="0"/>
    <xf numFmtId="49" fontId="0" fillId="0" borderId="0" xfId="0" applyNumberFormat="1" applyFont="1"/>
    <xf numFmtId="0" fontId="0" fillId="0" borderId="0" xfId="0" applyFont="1"/>
    <xf numFmtId="0" fontId="9" fillId="0" borderId="0" xfId="0" applyFont="1" applyAlignment="1">
      <alignment vertical="center"/>
    </xf>
    <xf numFmtId="0" fontId="0" fillId="0" borderId="0" xfId="0"/>
    <xf numFmtId="49" fontId="0" fillId="0" borderId="0" xfId="0" applyNumberFormat="1" applyFont="1"/>
    <xf numFmtId="49" fontId="0" fillId="0" borderId="0" xfId="0" applyNumberFormat="1" applyFont="1" applyFill="1"/>
    <xf numFmtId="0" fontId="0" fillId="0" borderId="0" xfId="0"/>
    <xf numFmtId="49" fontId="0" fillId="0" borderId="0" xfId="0" applyNumberFormat="1" applyFont="1"/>
    <xf numFmtId="0" fontId="0" fillId="0" borderId="0" xfId="0" applyFont="1"/>
    <xf numFmtId="0" fontId="2" fillId="2" borderId="0" xfId="0" applyFont="1" applyFill="1"/>
    <xf numFmtId="0" fontId="4" fillId="0" borderId="0" xfId="0" applyFont="1" applyFill="1"/>
    <xf numFmtId="49" fontId="0" fillId="0" borderId="0" xfId="0" applyNumberFormat="1" applyFont="1"/>
    <xf numFmtId="0" fontId="0" fillId="0" borderId="0" xfId="0" applyFont="1"/>
    <xf numFmtId="49" fontId="0" fillId="0" borderId="0" xfId="0" applyNumberFormat="1" applyFont="1" applyFill="1"/>
    <xf numFmtId="0" fontId="0" fillId="0" borderId="0" xfId="0" applyFont="1"/>
    <xf numFmtId="49" fontId="1" fillId="2" borderId="0" xfId="0" applyNumberFormat="1" applyFont="1" applyFill="1" applyAlignment="1">
      <alignment horizontal="left"/>
    </xf>
    <xf numFmtId="0" fontId="5" fillId="6" borderId="3" xfId="0" applyFont="1" applyFill="1" applyBorder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3"/>
  <sheetViews>
    <sheetView tabSelected="1" workbookViewId="0" topLeftCell="A1">
      <selection activeCell="A38" sqref="A38"/>
    </sheetView>
  </sheetViews>
  <sheetFormatPr defaultColWidth="11.57421875" defaultRowHeight="12.75"/>
  <cols>
    <col min="1" max="1" width="53.7109375" style="1" bestFit="1" customWidth="1"/>
    <col min="2" max="2" width="21.00390625" style="1" customWidth="1"/>
    <col min="3" max="3" width="24.8515625" style="1" bestFit="1" customWidth="1"/>
    <col min="4" max="4" width="18.7109375" style="1" bestFit="1" customWidth="1"/>
    <col min="5" max="5" width="17.28125" style="1" bestFit="1" customWidth="1"/>
    <col min="6" max="6" width="6.00390625" style="2" bestFit="1" customWidth="1"/>
    <col min="7" max="7" width="10.28125" style="2" bestFit="1" customWidth="1"/>
    <col min="8" max="9" width="11.57421875" style="2" customWidth="1"/>
    <col min="10" max="10" width="58.7109375" style="2" bestFit="1" customWidth="1"/>
    <col min="11" max="11" width="48.7109375" style="2" customWidth="1"/>
    <col min="12" max="16384" width="11.57421875" style="2" customWidth="1"/>
  </cols>
  <sheetData>
    <row r="1" spans="1:11" s="3" customFormat="1" ht="20.25">
      <c r="A1" s="65" t="s">
        <v>129</v>
      </c>
      <c r="B1" s="65"/>
      <c r="C1" s="65"/>
      <c r="D1" s="65"/>
      <c r="E1" s="65"/>
      <c r="F1" s="65"/>
      <c r="K1" s="20" t="s">
        <v>16</v>
      </c>
    </row>
    <row r="2" spans="1:11" s="3" customFormat="1" ht="2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3" t="s">
        <v>14</v>
      </c>
      <c r="G2" s="3" t="s">
        <v>5</v>
      </c>
      <c r="H2" s="59" t="s">
        <v>15</v>
      </c>
      <c r="J2" s="3" t="s">
        <v>17</v>
      </c>
      <c r="K2" s="19" t="s">
        <v>18</v>
      </c>
    </row>
    <row r="3" spans="1:10" s="17" customFormat="1" ht="15">
      <c r="A3" s="16" t="s">
        <v>6</v>
      </c>
      <c r="B3" s="16"/>
      <c r="C3" s="16"/>
      <c r="D3" s="16"/>
      <c r="E3" s="16"/>
      <c r="F3" s="17">
        <f>SUM(F4:F9)</f>
        <v>7</v>
      </c>
      <c r="J3" s="18" t="str">
        <f>CONCATENATE(E3,IF(ISBLANK(E3),""," = "),A3)</f>
        <v>Resistor</v>
      </c>
    </row>
    <row r="4" spans="1:10" ht="15">
      <c r="A4" s="1" t="s">
        <v>27</v>
      </c>
      <c r="B4" s="1" t="s">
        <v>19</v>
      </c>
      <c r="C4" t="s">
        <v>20</v>
      </c>
      <c r="D4" s="1" t="s">
        <v>21</v>
      </c>
      <c r="E4" s="1" t="s">
        <v>22</v>
      </c>
      <c r="F4" s="2">
        <v>1</v>
      </c>
      <c r="G4">
        <v>1903932</v>
      </c>
      <c r="J4" s="15" t="str">
        <f aca="true" t="shared" si="0" ref="J4:J7">CONCATENATE(E4,IF(ISBLANK(E4),""," = "),A4)</f>
        <v>R1 = 120 Ω, 5 %, 5 W</v>
      </c>
    </row>
    <row r="5" spans="1:10" ht="15">
      <c r="A5" s="24" t="s">
        <v>55</v>
      </c>
      <c r="B5" s="23" t="s">
        <v>19</v>
      </c>
      <c r="C5" s="22" t="s">
        <v>23</v>
      </c>
      <c r="D5" s="1" t="s">
        <v>24</v>
      </c>
      <c r="E5" s="1" t="s">
        <v>25</v>
      </c>
      <c r="F5" s="2">
        <v>1</v>
      </c>
      <c r="G5" s="25">
        <v>9339116</v>
      </c>
      <c r="J5" s="15" t="str">
        <f t="shared" si="0"/>
        <v>R2 = 120 Ω, 5%, 0.25W, 250V</v>
      </c>
    </row>
    <row r="6" spans="1:10" ht="15">
      <c r="A6" s="28" t="s">
        <v>56</v>
      </c>
      <c r="B6" s="27" t="s">
        <v>19</v>
      </c>
      <c r="C6" s="26" t="s">
        <v>26</v>
      </c>
      <c r="D6" s="1" t="s">
        <v>24</v>
      </c>
      <c r="E6" s="1" t="s">
        <v>127</v>
      </c>
      <c r="F6" s="2">
        <v>2</v>
      </c>
      <c r="G6" s="29">
        <v>9339566</v>
      </c>
      <c r="J6" s="15" t="str">
        <f t="shared" si="0"/>
        <v>R3,R4,R7,R8 = 470 kΩ, 5%, 0.25W, 250V</v>
      </c>
    </row>
    <row r="7" spans="1:10" ht="15">
      <c r="A7" s="2" t="s">
        <v>111</v>
      </c>
      <c r="B7" s="61" t="s">
        <v>112</v>
      </c>
      <c r="C7" s="64" t="s">
        <v>113</v>
      </c>
      <c r="D7" s="61" t="s">
        <v>114</v>
      </c>
      <c r="E7" s="61" t="s">
        <v>115</v>
      </c>
      <c r="F7" s="64">
        <v>1</v>
      </c>
      <c r="G7">
        <v>1738573</v>
      </c>
      <c r="J7" s="52" t="str">
        <f t="shared" si="0"/>
        <v>R5 = 100 Ω, 5 %, 1 W, 350 V</v>
      </c>
    </row>
    <row r="8" spans="1:10" ht="15">
      <c r="A8" s="43" t="s">
        <v>59</v>
      </c>
      <c r="B8" s="41" t="s">
        <v>19</v>
      </c>
      <c r="C8" s="40" t="s">
        <v>31</v>
      </c>
      <c r="D8" s="1" t="s">
        <v>24</v>
      </c>
      <c r="E8" s="1" t="s">
        <v>109</v>
      </c>
      <c r="F8" s="42">
        <v>1</v>
      </c>
      <c r="G8" s="45">
        <v>9339043</v>
      </c>
      <c r="J8" s="15" t="str">
        <f aca="true" t="shared" si="1" ref="J8:J40">CONCATENATE(E8,IF(ISBLANK(E8),""," = "),A8)</f>
        <v>R6 = 100 Ω, 5%, 0.25W, 250V</v>
      </c>
    </row>
    <row r="9" spans="1:10" ht="15">
      <c r="A9" s="38" t="s">
        <v>58</v>
      </c>
      <c r="B9" s="36" t="s">
        <v>19</v>
      </c>
      <c r="C9" s="35" t="s">
        <v>29</v>
      </c>
      <c r="D9" s="1" t="s">
        <v>24</v>
      </c>
      <c r="E9" s="1" t="s">
        <v>30</v>
      </c>
      <c r="F9" s="37">
        <v>1</v>
      </c>
      <c r="G9" s="39">
        <v>9339493</v>
      </c>
      <c r="J9" s="15" t="str">
        <f t="shared" si="1"/>
        <v>R9 = 39 kΩ, 5%, 0.25W, 250V</v>
      </c>
    </row>
    <row r="10" spans="1:10" s="64" customFormat="1" ht="15">
      <c r="A10" s="33" t="s">
        <v>57</v>
      </c>
      <c r="B10" s="31" t="s">
        <v>19</v>
      </c>
      <c r="C10" s="30" t="s">
        <v>28</v>
      </c>
      <c r="D10" s="1" t="s">
        <v>24</v>
      </c>
      <c r="E10" s="1" t="s">
        <v>110</v>
      </c>
      <c r="F10" s="32">
        <v>1</v>
      </c>
      <c r="G10" s="34">
        <v>9339035</v>
      </c>
      <c r="H10" s="2"/>
      <c r="I10" s="2"/>
      <c r="J10" s="15" t="str">
        <f t="shared" si="1"/>
        <v>R10 = 10 Ω, 5%, 0.25W, 250V</v>
      </c>
    </row>
    <row r="11" spans="1:10" s="17" customFormat="1" ht="15">
      <c r="A11" s="16" t="s">
        <v>7</v>
      </c>
      <c r="B11" s="16"/>
      <c r="C11" s="16"/>
      <c r="D11" s="16"/>
      <c r="E11" s="16"/>
      <c r="F11" s="17">
        <f>SUM(F12:F17)</f>
        <v>8</v>
      </c>
      <c r="J11" s="18" t="str">
        <f t="shared" si="1"/>
        <v>Capacitor</v>
      </c>
    </row>
    <row r="12" spans="1:10" ht="15">
      <c r="A12" s="1" t="s">
        <v>35</v>
      </c>
      <c r="B12" s="44" t="s">
        <v>83</v>
      </c>
      <c r="C12" t="s">
        <v>32</v>
      </c>
      <c r="D12" s="1" t="s">
        <v>33</v>
      </c>
      <c r="E12" s="1" t="s">
        <v>34</v>
      </c>
      <c r="F12" s="45">
        <v>1</v>
      </c>
      <c r="G12">
        <v>1166432</v>
      </c>
      <c r="J12" s="15" t="str">
        <f t="shared" si="1"/>
        <v>C1 = 100 nF, 20 %, 1000V, X1, lead spacing 15 mm</v>
      </c>
    </row>
    <row r="13" spans="1:10" ht="15">
      <c r="A13" s="1" t="s">
        <v>130</v>
      </c>
      <c r="B13" s="1" t="s">
        <v>36</v>
      </c>
      <c r="C13" s="56" t="s">
        <v>126</v>
      </c>
      <c r="D13" s="1" t="s">
        <v>37</v>
      </c>
      <c r="E13" s="1" t="s">
        <v>38</v>
      </c>
      <c r="F13" s="45">
        <v>1</v>
      </c>
      <c r="G13" s="56">
        <v>1198299</v>
      </c>
      <c r="J13" s="15" t="str">
        <f t="shared" si="1"/>
        <v>C2 = 470 nF, 20 %, 275 VAC, X2, lead spacing 22.5 mm</v>
      </c>
    </row>
    <row r="14" spans="1:10" ht="15">
      <c r="A14" s="1" t="s">
        <v>39</v>
      </c>
      <c r="B14" s="1" t="s">
        <v>19</v>
      </c>
      <c r="C14" t="s">
        <v>40</v>
      </c>
      <c r="D14" s="1" t="s">
        <v>41</v>
      </c>
      <c r="E14" s="1" t="s">
        <v>42</v>
      </c>
      <c r="F14" s="45">
        <v>1</v>
      </c>
      <c r="G14">
        <v>9451439</v>
      </c>
      <c r="J14" s="15" t="str">
        <f t="shared" si="1"/>
        <v>C3 = 470 µF, 20 %, 50 V, diameter 13 mm, lead spacing 5 mm</v>
      </c>
    </row>
    <row r="15" spans="1:10" ht="15">
      <c r="A15" s="48" t="s">
        <v>47</v>
      </c>
      <c r="B15" s="46" t="s">
        <v>19</v>
      </c>
      <c r="C15" s="46" t="s">
        <v>44</v>
      </c>
      <c r="D15" s="1" t="s">
        <v>45</v>
      </c>
      <c r="E15" s="1" t="s">
        <v>46</v>
      </c>
      <c r="F15" s="47">
        <v>3</v>
      </c>
      <c r="G15" s="51">
        <v>1216440</v>
      </c>
      <c r="J15" s="15" t="str">
        <f t="shared" si="1"/>
        <v>C4,C6,C8 = 100 nF, 10 %, 50 V, ceramic X7R, lead spacing 5.08 mm</v>
      </c>
    </row>
    <row r="16" spans="1:10" ht="15">
      <c r="A16" s="1" t="s">
        <v>48</v>
      </c>
      <c r="B16" s="1" t="s">
        <v>19</v>
      </c>
      <c r="C16" t="s">
        <v>49</v>
      </c>
      <c r="D16" s="1" t="s">
        <v>50</v>
      </c>
      <c r="E16" s="1" t="s">
        <v>51</v>
      </c>
      <c r="F16" s="51">
        <v>1</v>
      </c>
      <c r="G16" s="49">
        <v>9451382</v>
      </c>
      <c r="J16" s="15" t="str">
        <f t="shared" si="1"/>
        <v>C5 = 10 µF, 20 %, 50 V, diameter 5 mm, lead spacing 2 mm</v>
      </c>
    </row>
    <row r="17" spans="1:10" s="51" customFormat="1" ht="15">
      <c r="A17" s="50" t="s">
        <v>54</v>
      </c>
      <c r="B17" s="50" t="s">
        <v>19</v>
      </c>
      <c r="C17" t="s">
        <v>52</v>
      </c>
      <c r="D17" s="50" t="s">
        <v>50</v>
      </c>
      <c r="E17" s="50" t="s">
        <v>53</v>
      </c>
      <c r="F17" s="51">
        <v>1</v>
      </c>
      <c r="G17">
        <v>9451404</v>
      </c>
      <c r="J17" s="52" t="str">
        <f t="shared" si="1"/>
        <v>C7 = 47 µF, 20 %, 50 V, diameter 6.3 mm, lead spacing 2.5 mm</v>
      </c>
    </row>
    <row r="18" spans="1:10" s="64" customFormat="1" ht="15">
      <c r="A18" s="61" t="s">
        <v>123</v>
      </c>
      <c r="B18" s="61" t="s">
        <v>124</v>
      </c>
      <c r="C18" t="s">
        <v>125</v>
      </c>
      <c r="D18" s="61" t="s">
        <v>45</v>
      </c>
      <c r="E18" s="61" t="s">
        <v>116</v>
      </c>
      <c r="F18" s="64">
        <v>1</v>
      </c>
      <c r="G18">
        <v>1100504</v>
      </c>
      <c r="J18" s="52" t="str">
        <f t="shared" si="1"/>
        <v>C9 = 100 pF, 5 %, 100V, ceramic C0G/NP0, lead spacing 5.08 mm</v>
      </c>
    </row>
    <row r="19" spans="1:10" s="6" customFormat="1" ht="15">
      <c r="A19" s="5" t="s">
        <v>43</v>
      </c>
      <c r="B19" s="5"/>
      <c r="C19" s="5"/>
      <c r="D19" s="5"/>
      <c r="E19" s="5"/>
      <c r="F19" s="6">
        <f>SUM(F20:F20)</f>
        <v>1</v>
      </c>
      <c r="J19" s="18" t="str">
        <f t="shared" si="1"/>
        <v>Inductor</v>
      </c>
    </row>
    <row r="20" spans="1:10" ht="15">
      <c r="A20" s="1" t="s">
        <v>117</v>
      </c>
      <c r="B20" s="1" t="s">
        <v>60</v>
      </c>
      <c r="C20" t="s">
        <v>118</v>
      </c>
      <c r="D20" t="s">
        <v>118</v>
      </c>
      <c r="E20" s="1" t="s">
        <v>61</v>
      </c>
      <c r="F20" s="51">
        <v>1</v>
      </c>
      <c r="G20">
        <v>1077020</v>
      </c>
      <c r="H20" s="1"/>
      <c r="J20" s="15" t="str">
        <f t="shared" si="1"/>
        <v>L1 = 100 µH, 10 %, 7.8 A, RDC 0.04 Ω</v>
      </c>
    </row>
    <row r="21" spans="1:10" s="6" customFormat="1" ht="15">
      <c r="A21" s="5" t="s">
        <v>62</v>
      </c>
      <c r="B21" s="5"/>
      <c r="C21" s="5"/>
      <c r="D21" s="5"/>
      <c r="E21" s="5"/>
      <c r="F21" s="6">
        <f>SUM(F22:F23)</f>
        <v>3</v>
      </c>
      <c r="J21" s="18" t="str">
        <f t="shared" si="1"/>
        <v>Semiconductor</v>
      </c>
    </row>
    <row r="22" spans="1:10" ht="15">
      <c r="A22" s="1" t="s">
        <v>63</v>
      </c>
      <c r="B22" s="1" t="s">
        <v>19</v>
      </c>
      <c r="C22" s="49" t="s">
        <v>64</v>
      </c>
      <c r="D22" s="1" t="s">
        <v>65</v>
      </c>
      <c r="E22" s="1" t="s">
        <v>66</v>
      </c>
      <c r="F22" s="51">
        <v>1</v>
      </c>
      <c r="G22">
        <v>1861448</v>
      </c>
      <c r="J22" s="15" t="str">
        <f t="shared" si="1"/>
        <v>D1 = 1N4734A, 5V6, 1 W</v>
      </c>
    </row>
    <row r="23" spans="1:10" ht="15">
      <c r="A23" s="55" t="s">
        <v>67</v>
      </c>
      <c r="B23" s="54" t="s">
        <v>68</v>
      </c>
      <c r="C23" s="53" t="s">
        <v>69</v>
      </c>
      <c r="D23" s="1" t="s">
        <v>65</v>
      </c>
      <c r="E23" s="1" t="s">
        <v>70</v>
      </c>
      <c r="F23" s="60">
        <v>2</v>
      </c>
      <c r="G23" s="58">
        <v>1467514</v>
      </c>
      <c r="J23" s="15" t="str">
        <f t="shared" si="1"/>
        <v>D2,D3 = 1N4007, 1000 V, 1 A</v>
      </c>
    </row>
    <row r="24" spans="1:10" ht="15">
      <c r="A24" s="1" t="s">
        <v>71</v>
      </c>
      <c r="B24" s="1" t="s">
        <v>72</v>
      </c>
      <c r="C24" t="s">
        <v>73</v>
      </c>
      <c r="D24" s="1" t="s">
        <v>75</v>
      </c>
      <c r="E24" s="1" t="s">
        <v>74</v>
      </c>
      <c r="F24" s="58">
        <v>1</v>
      </c>
      <c r="G24">
        <v>1057296</v>
      </c>
      <c r="J24" s="15" t="str">
        <f t="shared" si="1"/>
        <v xml:space="preserve">TRI1 = BTB16-600SWRG </v>
      </c>
    </row>
    <row r="25" spans="1:10" s="51" customFormat="1" ht="15">
      <c r="A25" s="50" t="s">
        <v>76</v>
      </c>
      <c r="B25" s="50" t="s">
        <v>77</v>
      </c>
      <c r="C25" t="s">
        <v>78</v>
      </c>
      <c r="D25" s="50" t="s">
        <v>79</v>
      </c>
      <c r="E25" s="50" t="s">
        <v>80</v>
      </c>
      <c r="F25" s="58">
        <v>1</v>
      </c>
      <c r="G25">
        <v>9759018</v>
      </c>
      <c r="J25" s="52" t="str">
        <f t="shared" si="1"/>
        <v>IC1 = PIC12F675</v>
      </c>
    </row>
    <row r="26" spans="1:10" s="51" customFormat="1" ht="15">
      <c r="A26" s="50" t="s">
        <v>81</v>
      </c>
      <c r="B26" s="50" t="s">
        <v>82</v>
      </c>
      <c r="C26" s="50"/>
      <c r="D26" s="50" t="s">
        <v>84</v>
      </c>
      <c r="E26" s="50" t="s">
        <v>85</v>
      </c>
      <c r="F26" s="58">
        <v>1</v>
      </c>
      <c r="G26">
        <v>4913190</v>
      </c>
      <c r="J26" s="52" t="str">
        <f t="shared" si="1"/>
        <v>IC2 = TSOP4838</v>
      </c>
    </row>
    <row r="27" spans="1:10" s="6" customFormat="1" ht="15">
      <c r="A27" s="5" t="s">
        <v>8</v>
      </c>
      <c r="B27" s="5"/>
      <c r="C27" s="5"/>
      <c r="D27" s="5"/>
      <c r="E27" s="5"/>
      <c r="J27" s="18" t="str">
        <f t="shared" si="1"/>
        <v>Other</v>
      </c>
    </row>
    <row r="28" spans="1:10" ht="15">
      <c r="A28" s="57" t="s">
        <v>86</v>
      </c>
      <c r="B28" s="57" t="s">
        <v>87</v>
      </c>
      <c r="C28" s="56" t="s">
        <v>88</v>
      </c>
      <c r="D28" s="57" t="s">
        <v>89</v>
      </c>
      <c r="E28" s="57" t="s">
        <v>90</v>
      </c>
      <c r="F28" s="58">
        <v>4</v>
      </c>
      <c r="G28" s="56"/>
      <c r="H28" s="64" t="s">
        <v>91</v>
      </c>
      <c r="J28" s="15" t="str">
        <f t="shared" si="1"/>
        <v>K1-K4 = 6.35 mm Terminal, Faston, Screw, hole 3.3 mm</v>
      </c>
    </row>
    <row r="29" spans="1:10" ht="15">
      <c r="A29" s="21" t="s">
        <v>92</v>
      </c>
      <c r="B29" s="21" t="s">
        <v>93</v>
      </c>
      <c r="C29" t="s">
        <v>94</v>
      </c>
      <c r="D29" t="s">
        <v>94</v>
      </c>
      <c r="E29" s="21" t="s">
        <v>95</v>
      </c>
      <c r="F29" s="58">
        <v>2</v>
      </c>
      <c r="G29">
        <v>2056836</v>
      </c>
      <c r="J29" s="15" t="str">
        <f t="shared" si="1"/>
        <v>S1,S2 = switch, tactile, 6x6 mm, horizontal, (Alps SKHHNKA010)</v>
      </c>
    </row>
    <row r="30" spans="1:10" ht="15">
      <c r="A30" s="56" t="s">
        <v>100</v>
      </c>
      <c r="B30" s="21" t="s">
        <v>96</v>
      </c>
      <c r="C30" s="56" t="s">
        <v>97</v>
      </c>
      <c r="D30" s="21" t="s">
        <v>98</v>
      </c>
      <c r="E30" s="21" t="s">
        <v>99</v>
      </c>
      <c r="F30" s="58">
        <v>1</v>
      </c>
      <c r="G30" s="56">
        <v>1319811</v>
      </c>
      <c r="J30" s="15" t="str">
        <f t="shared" si="1"/>
        <v>HS1 = Heat sink, PCB mount, SK 129 38,1 STS, 6.5 °C/W</v>
      </c>
    </row>
    <row r="31" spans="1:10" ht="15">
      <c r="A31" s="63" t="s">
        <v>101</v>
      </c>
      <c r="B31" s="61" t="s">
        <v>102</v>
      </c>
      <c r="C31" s="61" t="s">
        <v>103</v>
      </c>
      <c r="D31" s="1" t="s">
        <v>104</v>
      </c>
      <c r="E31" s="1" t="s">
        <v>106</v>
      </c>
      <c r="F31" s="62">
        <v>1</v>
      </c>
      <c r="G31" s="64">
        <v>1162740</v>
      </c>
      <c r="J31" s="15" t="str">
        <f t="shared" si="1"/>
        <v>F1 = Fuse holder, 20 x 5 mm, 500 V, 10 A</v>
      </c>
    </row>
    <row r="32" spans="1:10" ht="15">
      <c r="A32" s="1" t="s">
        <v>107</v>
      </c>
      <c r="B32" s="1" t="s">
        <v>19</v>
      </c>
      <c r="C32" t="s">
        <v>105</v>
      </c>
      <c r="E32" s="1" t="s">
        <v>106</v>
      </c>
      <c r="F32" s="64">
        <v>1</v>
      </c>
      <c r="G32">
        <v>1123137</v>
      </c>
      <c r="J32" s="15" t="str">
        <f t="shared" si="1"/>
        <v>F1 = Fuse, Time Delay, 5 A, 5 x 20 mm</v>
      </c>
    </row>
    <row r="33" spans="1:10" s="6" customFormat="1" ht="15">
      <c r="A33" s="5" t="s">
        <v>9</v>
      </c>
      <c r="B33" s="5"/>
      <c r="C33" s="5"/>
      <c r="D33" s="5"/>
      <c r="E33" s="5"/>
      <c r="J33" s="18" t="str">
        <f t="shared" si="1"/>
        <v>Misc.</v>
      </c>
    </row>
    <row r="34" spans="1:10" s="8" customFormat="1" ht="15">
      <c r="A34" s="7" t="s">
        <v>128</v>
      </c>
      <c r="B34" s="7"/>
      <c r="C34" s="7"/>
      <c r="D34" s="7"/>
      <c r="E34" s="7"/>
      <c r="J34" s="15" t="str">
        <f t="shared" si="1"/>
        <v>PCB 140279-1 v2.0</v>
      </c>
    </row>
    <row r="35" spans="1:10" ht="15">
      <c r="A35" s="1" t="s">
        <v>108</v>
      </c>
      <c r="B35" s="1" t="s">
        <v>120</v>
      </c>
      <c r="C35" s="21">
        <v>1461350</v>
      </c>
      <c r="D35" s="1" t="s">
        <v>121</v>
      </c>
      <c r="E35" s="1" t="s">
        <v>122</v>
      </c>
      <c r="F35" s="64">
        <v>1</v>
      </c>
      <c r="H35" t="s">
        <v>119</v>
      </c>
      <c r="J35" s="15" t="str">
        <f t="shared" si="1"/>
        <v>not on PCB = Electrical Socket, DIN 49440, 16 A, 250 V, IP20, Panel Mount</v>
      </c>
    </row>
    <row r="36" spans="7:10" ht="15">
      <c r="G36" s="8"/>
      <c r="J36" s="15" t="str">
        <f t="shared" si="1"/>
        <v/>
      </c>
    </row>
    <row r="37" ht="15">
      <c r="J37" s="15" t="str">
        <f t="shared" si="1"/>
        <v/>
      </c>
    </row>
    <row r="38" spans="1:10" ht="15">
      <c r="A38" s="1" t="s">
        <v>131</v>
      </c>
      <c r="J38" s="15" t="str">
        <f t="shared" si="1"/>
        <v>Enclosure 1591ETBU Hammond (191x110x57 mm)</v>
      </c>
    </row>
    <row r="39" ht="15">
      <c r="J39" s="15" t="str">
        <f t="shared" si="1"/>
        <v/>
      </c>
    </row>
    <row r="40" ht="15">
      <c r="J40" s="15" t="str">
        <f t="shared" si="1"/>
        <v/>
      </c>
    </row>
    <row r="41" spans="1:5" ht="12.75">
      <c r="A41" s="2"/>
      <c r="B41" s="2"/>
      <c r="C41" s="2"/>
      <c r="D41" s="2"/>
      <c r="E41" s="2"/>
    </row>
    <row r="42" ht="15">
      <c r="J42" s="15" t="str">
        <f aca="true" t="shared" si="2" ref="J42:J73">CONCATENATE(E42,IF(ISBLANK(E42),""," = "),A42)</f>
        <v/>
      </c>
    </row>
    <row r="43" ht="15">
      <c r="J43" s="15" t="str">
        <f t="shared" si="2"/>
        <v/>
      </c>
    </row>
    <row r="44" ht="15">
      <c r="J44" s="15" t="str">
        <f t="shared" si="2"/>
        <v/>
      </c>
    </row>
    <row r="45" spans="1:10" ht="15">
      <c r="A45"/>
      <c r="J45" s="15" t="str">
        <f t="shared" si="2"/>
        <v/>
      </c>
    </row>
    <row r="46" spans="1:10" ht="15">
      <c r="A46"/>
      <c r="J46" s="15" t="str">
        <f t="shared" si="2"/>
        <v/>
      </c>
    </row>
    <row r="47" spans="1:10" ht="15">
      <c r="A47"/>
      <c r="J47" s="15" t="str">
        <f t="shared" si="2"/>
        <v/>
      </c>
    </row>
    <row r="48" spans="1:10" ht="15">
      <c r="A48"/>
      <c r="J48" s="15" t="str">
        <f t="shared" si="2"/>
        <v/>
      </c>
    </row>
    <row r="49" spans="1:10" ht="15">
      <c r="A49"/>
      <c r="J49" s="15" t="str">
        <f t="shared" si="2"/>
        <v/>
      </c>
    </row>
    <row r="50" ht="15">
      <c r="J50" s="15" t="str">
        <f t="shared" si="2"/>
        <v/>
      </c>
    </row>
    <row r="51" ht="15">
      <c r="J51" s="15" t="str">
        <f t="shared" si="2"/>
        <v/>
      </c>
    </row>
    <row r="52" ht="15">
      <c r="J52" s="15" t="str">
        <f t="shared" si="2"/>
        <v/>
      </c>
    </row>
    <row r="53" spans="1:10" ht="15">
      <c r="A53"/>
      <c r="J53" s="15" t="str">
        <f t="shared" si="2"/>
        <v/>
      </c>
    </row>
    <row r="54" ht="15">
      <c r="J54" s="15" t="str">
        <f t="shared" si="2"/>
        <v/>
      </c>
    </row>
    <row r="55" ht="15">
      <c r="J55" s="15" t="str">
        <f t="shared" si="2"/>
        <v/>
      </c>
    </row>
    <row r="56" ht="15">
      <c r="J56" s="15" t="str">
        <f t="shared" si="2"/>
        <v/>
      </c>
    </row>
    <row r="57" ht="15">
      <c r="J57" s="15" t="str">
        <f t="shared" si="2"/>
        <v/>
      </c>
    </row>
    <row r="58" ht="15">
      <c r="J58" s="15" t="str">
        <f t="shared" si="2"/>
        <v/>
      </c>
    </row>
    <row r="59" ht="15">
      <c r="J59" s="15" t="str">
        <f t="shared" si="2"/>
        <v/>
      </c>
    </row>
    <row r="60" ht="15">
      <c r="J60" s="15" t="str">
        <f t="shared" si="2"/>
        <v/>
      </c>
    </row>
    <row r="61" ht="15">
      <c r="J61" s="15" t="str">
        <f t="shared" si="2"/>
        <v/>
      </c>
    </row>
    <row r="62" ht="15">
      <c r="J62" s="15" t="str">
        <f t="shared" si="2"/>
        <v/>
      </c>
    </row>
    <row r="63" ht="15">
      <c r="J63" s="15" t="str">
        <f t="shared" si="2"/>
        <v/>
      </c>
    </row>
    <row r="64" ht="15">
      <c r="J64" s="15" t="str">
        <f t="shared" si="2"/>
        <v/>
      </c>
    </row>
    <row r="65" ht="15">
      <c r="J65" s="15" t="str">
        <f t="shared" si="2"/>
        <v/>
      </c>
    </row>
    <row r="66" ht="15">
      <c r="J66" s="15" t="str">
        <f t="shared" si="2"/>
        <v/>
      </c>
    </row>
    <row r="67" ht="15">
      <c r="J67" s="15" t="str">
        <f t="shared" si="2"/>
        <v/>
      </c>
    </row>
    <row r="68" ht="15">
      <c r="J68" s="15" t="str">
        <f t="shared" si="2"/>
        <v/>
      </c>
    </row>
    <row r="69" ht="15">
      <c r="J69" s="15" t="str">
        <f t="shared" si="2"/>
        <v/>
      </c>
    </row>
    <row r="70" ht="15">
      <c r="J70" s="15" t="str">
        <f t="shared" si="2"/>
        <v/>
      </c>
    </row>
    <row r="71" ht="15">
      <c r="J71" s="15" t="str">
        <f t="shared" si="2"/>
        <v/>
      </c>
    </row>
    <row r="72" ht="15">
      <c r="J72" s="15" t="str">
        <f t="shared" si="2"/>
        <v/>
      </c>
    </row>
    <row r="73" ht="15">
      <c r="J73" s="15" t="str">
        <f t="shared" si="2"/>
        <v/>
      </c>
    </row>
    <row r="74" ht="15">
      <c r="J74" s="15" t="str">
        <f aca="true" t="shared" si="3" ref="J74:J105">CONCATENATE(E74,IF(ISBLANK(E74),""," = "),A74)</f>
        <v/>
      </c>
    </row>
    <row r="75" ht="15">
      <c r="J75" s="15" t="str">
        <f t="shared" si="3"/>
        <v/>
      </c>
    </row>
    <row r="76" ht="15">
      <c r="J76" s="15" t="str">
        <f t="shared" si="3"/>
        <v/>
      </c>
    </row>
    <row r="77" ht="15">
      <c r="J77" s="15" t="str">
        <f t="shared" si="3"/>
        <v/>
      </c>
    </row>
    <row r="78" ht="15">
      <c r="J78" s="15" t="str">
        <f t="shared" si="3"/>
        <v/>
      </c>
    </row>
    <row r="79" ht="15">
      <c r="J79" s="15" t="str">
        <f t="shared" si="3"/>
        <v/>
      </c>
    </row>
    <row r="80" ht="15">
      <c r="J80" s="15" t="str">
        <f t="shared" si="3"/>
        <v/>
      </c>
    </row>
    <row r="81" ht="15">
      <c r="J81" s="15" t="str">
        <f t="shared" si="3"/>
        <v/>
      </c>
    </row>
    <row r="82" ht="15">
      <c r="J82" s="15" t="str">
        <f t="shared" si="3"/>
        <v/>
      </c>
    </row>
    <row r="83" ht="15">
      <c r="J83" s="15" t="str">
        <f t="shared" si="3"/>
        <v/>
      </c>
    </row>
    <row r="84" ht="15">
      <c r="J84" s="15" t="str">
        <f t="shared" si="3"/>
        <v/>
      </c>
    </row>
    <row r="85" ht="15">
      <c r="J85" s="15" t="str">
        <f t="shared" si="3"/>
        <v/>
      </c>
    </row>
    <row r="86" ht="15">
      <c r="J86" s="15" t="str">
        <f t="shared" si="3"/>
        <v/>
      </c>
    </row>
    <row r="87" ht="15">
      <c r="J87" s="15" t="str">
        <f t="shared" si="3"/>
        <v/>
      </c>
    </row>
    <row r="88" ht="15">
      <c r="J88" s="15" t="str">
        <f t="shared" si="3"/>
        <v/>
      </c>
    </row>
    <row r="89" ht="15">
      <c r="J89" s="15" t="str">
        <f t="shared" si="3"/>
        <v/>
      </c>
    </row>
    <row r="90" ht="15">
      <c r="J90" s="15" t="str">
        <f t="shared" si="3"/>
        <v/>
      </c>
    </row>
    <row r="91" ht="15">
      <c r="J91" s="15" t="str">
        <f t="shared" si="3"/>
        <v/>
      </c>
    </row>
    <row r="92" ht="15">
      <c r="J92" s="15" t="str">
        <f t="shared" si="3"/>
        <v/>
      </c>
    </row>
    <row r="93" ht="15">
      <c r="J93" s="15" t="str">
        <f t="shared" si="3"/>
        <v/>
      </c>
    </row>
    <row r="94" ht="15">
      <c r="J94" s="15" t="str">
        <f t="shared" si="3"/>
        <v/>
      </c>
    </row>
    <row r="95" ht="15">
      <c r="J95" s="15" t="str">
        <f t="shared" si="3"/>
        <v/>
      </c>
    </row>
    <row r="96" ht="15">
      <c r="J96" s="15" t="str">
        <f t="shared" si="3"/>
        <v/>
      </c>
    </row>
    <row r="97" ht="15">
      <c r="J97" s="15" t="str">
        <f t="shared" si="3"/>
        <v/>
      </c>
    </row>
    <row r="98" ht="15">
      <c r="J98" s="15" t="str">
        <f t="shared" si="3"/>
        <v/>
      </c>
    </row>
    <row r="99" ht="15">
      <c r="J99" s="15" t="str">
        <f t="shared" si="3"/>
        <v/>
      </c>
    </row>
    <row r="100" ht="15">
      <c r="J100" s="15" t="str">
        <f t="shared" si="3"/>
        <v/>
      </c>
    </row>
    <row r="101" ht="15">
      <c r="J101" s="15" t="str">
        <f t="shared" si="3"/>
        <v/>
      </c>
    </row>
    <row r="102" ht="15">
      <c r="J102" s="15" t="str">
        <f t="shared" si="3"/>
        <v/>
      </c>
    </row>
    <row r="103" ht="15">
      <c r="J103" s="15" t="str">
        <f t="shared" si="3"/>
        <v/>
      </c>
    </row>
    <row r="104" ht="15">
      <c r="J104" s="15" t="str">
        <f t="shared" si="3"/>
        <v/>
      </c>
    </row>
    <row r="105" ht="15">
      <c r="J105" s="15" t="str">
        <f t="shared" si="3"/>
        <v/>
      </c>
    </row>
    <row r="106" ht="15">
      <c r="J106" s="15" t="str">
        <f aca="true" t="shared" si="4" ref="J106:J113">CONCATENATE(E106,IF(ISBLANK(E106),""," = "),A106)</f>
        <v/>
      </c>
    </row>
    <row r="107" ht="15">
      <c r="J107" s="15" t="str">
        <f t="shared" si="4"/>
        <v/>
      </c>
    </row>
    <row r="108" ht="15">
      <c r="J108" s="15" t="str">
        <f t="shared" si="4"/>
        <v/>
      </c>
    </row>
    <row r="109" ht="15">
      <c r="J109" s="15" t="str">
        <f t="shared" si="4"/>
        <v/>
      </c>
    </row>
    <row r="110" ht="15">
      <c r="J110" s="15" t="str">
        <f t="shared" si="4"/>
        <v/>
      </c>
    </row>
    <row r="111" ht="15">
      <c r="J111" s="15" t="str">
        <f t="shared" si="4"/>
        <v/>
      </c>
    </row>
    <row r="112" ht="15">
      <c r="J112" s="15" t="str">
        <f t="shared" si="4"/>
        <v/>
      </c>
    </row>
    <row r="113" ht="15">
      <c r="J113" s="15" t="str">
        <f t="shared" si="4"/>
        <v/>
      </c>
    </row>
  </sheetData>
  <mergeCells count="1">
    <mergeCell ref="A1:F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"/>
  <sheetViews>
    <sheetView workbookViewId="0" topLeftCell="A1">
      <selection activeCell="A1" sqref="A1:D1"/>
    </sheetView>
  </sheetViews>
  <sheetFormatPr defaultColWidth="11.57421875" defaultRowHeight="12.75"/>
  <cols>
    <col min="1" max="1" width="13.140625" style="2" customWidth="1"/>
    <col min="2" max="2" width="6.00390625" style="2" customWidth="1"/>
    <col min="3" max="3" width="21.421875" style="2" customWidth="1"/>
    <col min="4" max="4" width="128.00390625" style="2" customWidth="1"/>
    <col min="5" max="16384" width="11.57421875" style="2" customWidth="1"/>
  </cols>
  <sheetData>
    <row r="1" spans="1:4" s="9" customFormat="1" ht="17.1" customHeight="1">
      <c r="A1" s="66" t="s">
        <v>10</v>
      </c>
      <c r="B1" s="66"/>
      <c r="C1" s="66"/>
      <c r="D1" s="66"/>
    </row>
    <row r="2" spans="1:4" s="9" customFormat="1" ht="14.85" customHeight="1">
      <c r="A2" s="10" t="s">
        <v>11</v>
      </c>
      <c r="B2" s="11" t="s">
        <v>12</v>
      </c>
      <c r="C2" s="11" t="s">
        <v>13</v>
      </c>
      <c r="D2" s="11" t="s">
        <v>0</v>
      </c>
    </row>
    <row r="3" spans="1:4" ht="12.75">
      <c r="A3" s="12"/>
      <c r="B3" s="13"/>
      <c r="C3" s="13"/>
      <c r="D3" s="13"/>
    </row>
    <row r="4" spans="1:4" ht="12.75">
      <c r="A4" s="12"/>
      <c r="B4" s="13"/>
      <c r="C4" s="13"/>
      <c r="D4" s="13"/>
    </row>
    <row r="5" ht="12.75">
      <c r="A5" s="14"/>
    </row>
    <row r="6" ht="12.75">
      <c r="A6" s="14"/>
    </row>
  </sheetData>
  <mergeCells count="1">
    <mergeCell ref="A1:D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 Giesberts | Elektor Labs</dc:creator>
  <cp:keywords/>
  <dc:description/>
  <cp:lastModifiedBy>Ton Giesberts | Elektor Labs</cp:lastModifiedBy>
  <cp:lastPrinted>2015-01-06T14:35:44Z</cp:lastPrinted>
  <dcterms:created xsi:type="dcterms:W3CDTF">2009-05-15T08:53:47Z</dcterms:created>
  <dcterms:modified xsi:type="dcterms:W3CDTF">2015-02-25T15:17:32Z</dcterms:modified>
  <cp:category/>
  <cp:version/>
  <cp:contentType/>
  <cp:contentStatus/>
</cp:coreProperties>
</file>