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'BOM'!$A$1:$I$67</definedName>
  </definedNames>
  <calcPr calcId="145621"/>
</workbook>
</file>

<file path=xl/sharedStrings.xml><?xml version="1.0" encoding="utf-8"?>
<sst xmlns="http://schemas.openxmlformats.org/spreadsheetml/2006/main" count="239" uniqueCount="197">
  <si>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</si>
  <si>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</si>
  <si>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</si>
  <si>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</si>
  <si>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</si>
  <si>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</si>
  <si>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</si>
  <si>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</si>
  <si>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</si>
  <si>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</si>
  <si>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</si>
  <si>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</si>
  <si>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</si>
  <si>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</si>
  <si>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</si>
  <si>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</si>
  <si>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</si>
  <si>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</si>
  <si>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</si>
  <si>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Conrad</t>
  </si>
  <si>
    <t>Ohmite</t>
  </si>
  <si>
    <t>FC4L64R010FER</t>
  </si>
  <si>
    <t>FC4L64Rxxx</t>
  </si>
  <si>
    <t>R1</t>
  </si>
  <si>
    <t>Panasonic</t>
  </si>
  <si>
    <t>ERJT06J220V</t>
  </si>
  <si>
    <t>RC0805_140409</t>
  </si>
  <si>
    <t>R2,R3</t>
  </si>
  <si>
    <t>Welwyn</t>
  </si>
  <si>
    <t>WCR0805-2K2FI</t>
  </si>
  <si>
    <t>Multicomp</t>
  </si>
  <si>
    <t>MCSR08X2000FTL</t>
  </si>
  <si>
    <t>R5</t>
  </si>
  <si>
    <t>R7,R9</t>
  </si>
  <si>
    <t>MCMR08X12R0FTL</t>
  </si>
  <si>
    <t>R10,R11,R17,R18</t>
  </si>
  <si>
    <t>MCMR08X47R0FTL</t>
  </si>
  <si>
    <t>R12,R13,R19,R20,R29,R30</t>
  </si>
  <si>
    <t>RC2512_140409</t>
  </si>
  <si>
    <t>R14,R15</t>
  </si>
  <si>
    <t>R16</t>
  </si>
  <si>
    <t>MCMR08X1003FTL</t>
  </si>
  <si>
    <t>R4,R31,R33</t>
  </si>
  <si>
    <t>Yageo (Phycomp)</t>
  </si>
  <si>
    <t>RC0805JR-0739KL</t>
  </si>
  <si>
    <t>R32</t>
  </si>
  <si>
    <r>
      <t>22 Ω</t>
    </r>
    <r>
      <rPr>
        <sz val="8.5"/>
        <rFont val="Arial"/>
        <family val="2"/>
      </rPr>
      <t xml:space="preserve">, </t>
    </r>
    <r>
      <rPr>
        <sz val="10"/>
        <rFont val="Arial"/>
        <family val="2"/>
      </rPr>
      <t>0W25, 5 %, SMD 0805</t>
    </r>
  </si>
  <si>
    <t>2k20, 0W125, 1 %, SMD 0805</t>
  </si>
  <si>
    <t>200 Ω, 0W125, 1 %, SMD 0805</t>
  </si>
  <si>
    <t>12 Ω, 0W125, 1 %, SMD 0805</t>
  </si>
  <si>
    <t>47 Ω, 125 mW, 1 %, SMD 0805</t>
  </si>
  <si>
    <t>100 kΩ, 0W125, SMD 0805</t>
  </si>
  <si>
    <t>39 kΩ, 0W125, 5 %, SMD 0805</t>
  </si>
  <si>
    <t>0Ω01, 2 W, 1 % (Ohmite FC4L64R010FER)</t>
  </si>
  <si>
    <t>1 nF, 50 V, 5 %, SMD 0805, C0G/NP0</t>
  </si>
  <si>
    <t>MC0805N102J500CT</t>
  </si>
  <si>
    <t>C1,C2</t>
  </si>
  <si>
    <t>100 nF, 50 V, 10 %, SMD 0805, X7R</t>
  </si>
  <si>
    <t>Vishay</t>
  </si>
  <si>
    <t>VJ0805Y104KXACW1BC</t>
  </si>
  <si>
    <t>10 µF, 10 V, 10 %, SMD 0805</t>
  </si>
  <si>
    <t>TDK</t>
  </si>
  <si>
    <t>C2012X7R1A106K125AC</t>
  </si>
  <si>
    <t>C4,C15,C17,C19,C21</t>
  </si>
  <si>
    <t>100 µF, 6V3, 20 %, SMD Case A (1206), tantalum</t>
  </si>
  <si>
    <t>AVX</t>
  </si>
  <si>
    <t>TLJA107M006R0800</t>
  </si>
  <si>
    <t>Case A</t>
  </si>
  <si>
    <t>C5</t>
  </si>
  <si>
    <t>330 pF, 50 V, 5 %, SMD 0805, C0G/NP0</t>
  </si>
  <si>
    <t>MC0805N331J500CT</t>
  </si>
  <si>
    <t>C6,C10</t>
  </si>
  <si>
    <t>100 nF, 50 V, 10 %, SMD 1206, X7R</t>
  </si>
  <si>
    <t>MCSH31B104K500CT</t>
  </si>
  <si>
    <t>C1206</t>
  </si>
  <si>
    <t>C8,C9,C12,C13</t>
  </si>
  <si>
    <t>100 nF, 25 V, 10 %, SMD 0603, X7R</t>
  </si>
  <si>
    <t>MC0603B104K250CT</t>
  </si>
  <si>
    <t>RC0603_130264</t>
  </si>
  <si>
    <t>4µ7, 6V3, 10 %, SMD Case R (0805), tantalum</t>
  </si>
  <si>
    <t>TAJR475K006RNJ</t>
  </si>
  <si>
    <t>C25,C26</t>
  </si>
  <si>
    <t>10 µF, 25 V, +80/-20%, SMD 1206, Y5V</t>
  </si>
  <si>
    <t>MC1206F106Z250CT</t>
  </si>
  <si>
    <t>C27</t>
  </si>
  <si>
    <t>Inductor</t>
  </si>
  <si>
    <t>L1</t>
  </si>
  <si>
    <t>Semiconductor</t>
  </si>
  <si>
    <t>HSMS-2822-TR1G</t>
  </si>
  <si>
    <t>Avago Technologies</t>
  </si>
  <si>
    <t>SOT23_120437_v2</t>
  </si>
  <si>
    <t>D1,D2,D4</t>
  </si>
  <si>
    <t>SP0502BAHTG</t>
  </si>
  <si>
    <t>Littelfuse</t>
  </si>
  <si>
    <t>D3</t>
  </si>
  <si>
    <t>HSMS-2822-TR1G, SMD SOT-23</t>
  </si>
  <si>
    <t>SP0502BAHTG, SMD SOT-23</t>
  </si>
  <si>
    <t>Led green, SMD 0805</t>
  </si>
  <si>
    <t>Kingbright</t>
  </si>
  <si>
    <t>LED_0805</t>
  </si>
  <si>
    <t>D5,D6</t>
  </si>
  <si>
    <t>ON Semiconductor</t>
  </si>
  <si>
    <t>SOD-123</t>
  </si>
  <si>
    <t>D7</t>
  </si>
  <si>
    <t>PMEG2010AEH</t>
  </si>
  <si>
    <t>PMEG2010AEH, 20 V/1 A, SMD SOD-123F</t>
  </si>
  <si>
    <t>NXP</t>
  </si>
  <si>
    <t>SOD-123F</t>
  </si>
  <si>
    <t>D8</t>
  </si>
  <si>
    <t>AD8639ARZ</t>
  </si>
  <si>
    <t>AD8639ARZ, SMD SOIC-8</t>
  </si>
  <si>
    <t>Analog Devices</t>
  </si>
  <si>
    <t>SOIC8_140409</t>
  </si>
  <si>
    <t>IC1,IC4</t>
  </si>
  <si>
    <t>Texas Instruments</t>
  </si>
  <si>
    <t>AMC1100DUB</t>
  </si>
  <si>
    <t>Gullwing-8</t>
  </si>
  <si>
    <t>AMC1100DUB, SMD Gullwing-8 (SOP-8)</t>
  </si>
  <si>
    <t>IC2,IC3</t>
  </si>
  <si>
    <t>ADuM6000ARWZ, SMD RW-16 (SOIC_W-16)</t>
  </si>
  <si>
    <t>ADuM6000ARWZ</t>
  </si>
  <si>
    <t>RW-16</t>
  </si>
  <si>
    <t>IC5</t>
  </si>
  <si>
    <t>802-3515</t>
  </si>
  <si>
    <t>817-5786</t>
  </si>
  <si>
    <t>709-7250</t>
  </si>
  <si>
    <t>NCP5501DT50G</t>
  </si>
  <si>
    <t>NCP5501DT50G, SMD DPAK3</t>
  </si>
  <si>
    <t>DPAK3</t>
  </si>
  <si>
    <t>IC6</t>
  </si>
  <si>
    <t>TE Connectivity/Amp</t>
  </si>
  <si>
    <t>42822-2.</t>
  </si>
  <si>
    <t>Vlakstekker</t>
  </si>
  <si>
    <t>K1-K4</t>
  </si>
  <si>
    <t>719-7209</t>
  </si>
  <si>
    <t>6.35 mm Terminal, Faston, Screw, hole 3.3 mm</t>
  </si>
  <si>
    <t>14way header (2x7), straight</t>
  </si>
  <si>
    <t>75869-102LF</t>
  </si>
  <si>
    <t>FCI</t>
  </si>
  <si>
    <t>FC14VBE</t>
  </si>
  <si>
    <t>K5</t>
  </si>
  <si>
    <t>TE Connectivity</t>
  </si>
  <si>
    <t>4-103321-8.</t>
  </si>
  <si>
    <t>3way pinheader SIL, pitch 2.54 mm</t>
  </si>
  <si>
    <t>SIL3E</t>
  </si>
  <si>
    <t>K6,JP1</t>
  </si>
  <si>
    <t>2way pinheader SIL, pitch 2.54 mm</t>
  </si>
  <si>
    <t>SIL2E_140177</t>
  </si>
  <si>
    <t>K7</t>
  </si>
  <si>
    <t>F1</t>
  </si>
  <si>
    <t>Schurter</t>
  </si>
  <si>
    <t>Siba</t>
  </si>
  <si>
    <t>10 A fuse, 500 VAC/300 VDC, antisurge, 6.3 x 32 mm</t>
  </si>
  <si>
    <t>Fuse Clip, PCB, 32 A, 600 V (6.3 x 32 mm)</t>
  </si>
  <si>
    <t>8040.0001 Schurter</t>
  </si>
  <si>
    <t>KPHCM-2012CGCK</t>
  </si>
  <si>
    <t>70-065-65 10A</t>
  </si>
  <si>
    <t>5k6, 0W125, 1 %, SMD 0805</t>
  </si>
  <si>
    <t>MCSR08X5601FTL</t>
  </si>
  <si>
    <t>4k3, 0W125, 1 %, SMD 0805</t>
  </si>
  <si>
    <t xml:space="preserve"> Vishay Draloric</t>
  </si>
  <si>
    <t>CRCW08054K30FKEA</t>
  </si>
  <si>
    <t>MCPWR12FTEA2203</t>
  </si>
  <si>
    <t>220 kΩ, 1W5, 1 %, 500 V, SMD 2512</t>
  </si>
  <si>
    <t>75 Ω, 0W125, 1 %,SMD 0805</t>
  </si>
  <si>
    <t>MCSR08X75R0FTL</t>
  </si>
  <si>
    <t>Diodes Inc.</t>
  </si>
  <si>
    <t>BZT52C2V0-7-F</t>
  </si>
  <si>
    <t>ACM4520</t>
  </si>
  <si>
    <t>ACM4520-231-2P-T</t>
  </si>
  <si>
    <t>ACM4520-231-2P-T, SMD Common Mode Choke 3 A, 2x50mΩ, 230Ω@100MHz</t>
  </si>
  <si>
    <t>C16,C18,C20,C22,C28</t>
  </si>
  <si>
    <t>470 pF. 50 V, 5 %, SMD 0805, C0G/NP0</t>
  </si>
  <si>
    <t>CC0805JRNPO9BN471</t>
  </si>
  <si>
    <t>C29-C32</t>
  </si>
  <si>
    <t>BOM::140409::Power meter::v1.1</t>
  </si>
  <si>
    <t>R6,R8,R34,R37</t>
  </si>
  <si>
    <t>R21-R28,R36</t>
  </si>
  <si>
    <t>BZT52C2V0-7-F, SMD SOD-123 (Zener 2V/0W5)</t>
  </si>
  <si>
    <t>C3,C7,C11,C14,C23,C24,C34,C35</t>
  </si>
  <si>
    <t>C33</t>
  </si>
  <si>
    <t>100 Ω, 1 %, 0W125, SMD 0805</t>
  </si>
  <si>
    <t>MCWR08X1000FTL</t>
  </si>
  <si>
    <t>R35</t>
  </si>
  <si>
    <t>470 nF, 16 V, 10 %, SMD 0805, X7R</t>
  </si>
  <si>
    <t>MC0805B474K160CT</t>
  </si>
  <si>
    <t>Module 140169-91 (ADS1115-BOB)</t>
  </si>
  <si>
    <t>Filter 140169-2</t>
  </si>
  <si>
    <t>PCB 140409-1 v1.1</t>
  </si>
  <si>
    <t>IC7</t>
  </si>
  <si>
    <t>LM311D</t>
  </si>
  <si>
    <t>LM311D, SMD SOIC-8</t>
  </si>
  <si>
    <t>receptacle, through hole (5way), pitch 2.54 mm</t>
  </si>
  <si>
    <t>Samtec</t>
  </si>
  <si>
    <t>SL-132-TT-10</t>
  </si>
  <si>
    <t>MOD1</t>
  </si>
  <si>
    <t>140169-1_module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</si>
</sst>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2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tabSelected="1" zoomScale="85" zoomScaleNormal="85" workbookViewId="0" topLeftCell="A22">
      <selection activeCell="D47" sqref="D47"/>
    </sheetView>
  </sheetViews>
  <sheetFormatPr defaultColWidth="11.57421875" defaultRowHeight="12.75"/>
  <cols>
    <col min="1" max="1" width="69.28125" style="1" bestFit="1" customWidth="1"/>
    <col min="2" max="2" width="19.28125" style="1" bestFit="1" customWidth="1"/>
    <col min="3" max="3" width="22.7109375" style="1" bestFit="1" customWidth="1"/>
    <col min="4" max="4" width="18.57421875" style="1" bestFit="1" customWidth="1"/>
    <col min="5" max="5" width="28.140625" style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73.851562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23" t="s">
        <v>175</v>
      </c>
      <c r="B1" s="23"/>
      <c r="C1" s="23"/>
      <c r="D1" s="23"/>
      <c r="E1" s="23"/>
      <c r="F1" s="23"/>
      <c r="K1" s="20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15</v>
      </c>
      <c r="I2" s="3" t="s">
        <v>19</v>
      </c>
      <c r="J2" s="3" t="s">
        <v>17</v>
      </c>
      <c r="K2" s="19" t="s">
        <v>18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SUM(F4:F16)</f>
        <v>37</v>
      </c>
      <c r="J3" s="18" t="str">
        <f>CONCATENATE(E3,IF(ISBLANK(E3),""," = "),A3)</f>
        <v>Resistor</v>
      </c>
    </row>
    <row r="4" spans="1:10" ht="15">
      <c r="A4" s="1" t="s">
        <v>53</v>
      </c>
      <c r="B4" s="1" t="s">
        <v>20</v>
      </c>
      <c r="C4" t="s">
        <v>21</v>
      </c>
      <c r="D4" s="1" t="s">
        <v>22</v>
      </c>
      <c r="E4" s="1" t="s">
        <v>23</v>
      </c>
      <c r="F4" s="2">
        <v>1</v>
      </c>
      <c r="G4">
        <v>2363992</v>
      </c>
      <c r="J4" s="15" t="str">
        <f aca="true" t="shared" si="0" ref="J4:J97">CONCATENATE(E4,IF(ISBLANK(E4),""," = "),A4)</f>
        <v>R1 = 0Ω01, 2 W, 1 % (Ohmite FC4L64R010FER)</v>
      </c>
    </row>
    <row r="5" spans="1:10" ht="15">
      <c r="A5" s="1" t="s">
        <v>46</v>
      </c>
      <c r="B5" s="1" t="s">
        <v>24</v>
      </c>
      <c r="C5" t="s">
        <v>25</v>
      </c>
      <c r="D5" s="1" t="s">
        <v>26</v>
      </c>
      <c r="E5" s="1" t="s">
        <v>27</v>
      </c>
      <c r="F5" s="2">
        <v>2</v>
      </c>
      <c r="G5">
        <v>1577339</v>
      </c>
      <c r="J5" s="15" t="str">
        <f t="shared" si="0"/>
        <v>R2,R3 = 22 Ω, 0W25, 5 %, SMD 0805</v>
      </c>
    </row>
    <row r="6" spans="1:10" ht="15">
      <c r="A6" s="1" t="s">
        <v>47</v>
      </c>
      <c r="B6" s="1" t="s">
        <v>28</v>
      </c>
      <c r="C6" t="s">
        <v>29</v>
      </c>
      <c r="D6" s="1" t="s">
        <v>26</v>
      </c>
      <c r="E6" s="1" t="s">
        <v>42</v>
      </c>
      <c r="F6" s="2">
        <v>3</v>
      </c>
      <c r="G6">
        <v>1099803</v>
      </c>
      <c r="J6" s="15" t="str">
        <f t="shared" si="0"/>
        <v>R4,R31,R33 = 2k20, 0W125, 1 %, SMD 0805</v>
      </c>
    </row>
    <row r="7" spans="1:10" ht="15">
      <c r="A7" s="1" t="s">
        <v>48</v>
      </c>
      <c r="B7" s="1" t="s">
        <v>30</v>
      </c>
      <c r="C7" t="s">
        <v>31</v>
      </c>
      <c r="D7" s="1" t="s">
        <v>26</v>
      </c>
      <c r="E7" s="1" t="s">
        <v>32</v>
      </c>
      <c r="F7" s="2">
        <v>1</v>
      </c>
      <c r="G7">
        <v>2074392</v>
      </c>
      <c r="J7" s="15" t="str">
        <f t="shared" si="0"/>
        <v>R5 = 200 Ω, 0W125, 1 %, SMD 0805</v>
      </c>
    </row>
    <row r="8" spans="1:10" ht="15">
      <c r="A8" s="1" t="s">
        <v>157</v>
      </c>
      <c r="B8" s="1" t="s">
        <v>30</v>
      </c>
      <c r="C8" t="s">
        <v>158</v>
      </c>
      <c r="D8" s="1" t="s">
        <v>26</v>
      </c>
      <c r="E8" s="1" t="s">
        <v>176</v>
      </c>
      <c r="F8" s="2">
        <v>4</v>
      </c>
      <c r="G8">
        <v>2074484</v>
      </c>
      <c r="J8" s="15" t="str">
        <f aca="true" t="shared" si="1" ref="J8:J16">CONCATENATE(E8,IF(ISBLANK(E8),""," = "),A8)</f>
        <v>R6,R8,R34,R37 = 5k6, 0W125, 1 %, SMD 0805</v>
      </c>
    </row>
    <row r="9" spans="1:10" ht="15">
      <c r="A9" s="1" t="s">
        <v>159</v>
      </c>
      <c r="B9" s="1" t="s">
        <v>160</v>
      </c>
      <c r="C9" t="s">
        <v>161</v>
      </c>
      <c r="D9" s="1" t="s">
        <v>26</v>
      </c>
      <c r="E9" s="1" t="s">
        <v>33</v>
      </c>
      <c r="F9" s="2">
        <v>2</v>
      </c>
      <c r="G9">
        <v>2138959</v>
      </c>
      <c r="J9" s="15" t="str">
        <f t="shared" si="1"/>
        <v>R7,R9 = 4k3, 0W125, 1 %, SMD 0805</v>
      </c>
    </row>
    <row r="10" spans="1:10" ht="15">
      <c r="A10" s="1" t="s">
        <v>49</v>
      </c>
      <c r="B10" s="1" t="s">
        <v>30</v>
      </c>
      <c r="C10" t="s">
        <v>34</v>
      </c>
      <c r="D10" s="1" t="s">
        <v>26</v>
      </c>
      <c r="E10" s="1" t="s">
        <v>35</v>
      </c>
      <c r="F10" s="2">
        <v>4</v>
      </c>
      <c r="G10">
        <v>2073634</v>
      </c>
      <c r="J10" s="15" t="str">
        <f t="shared" si="1"/>
        <v>R10,R11,R17,R18 = 12 Ω, 0W125, 1 %, SMD 0805</v>
      </c>
    </row>
    <row r="11" spans="1:10" ht="15">
      <c r="A11" s="1" t="s">
        <v>50</v>
      </c>
      <c r="B11" s="1" t="s">
        <v>30</v>
      </c>
      <c r="C11" t="s">
        <v>36</v>
      </c>
      <c r="D11" s="1" t="s">
        <v>26</v>
      </c>
      <c r="E11" s="1" t="s">
        <v>37</v>
      </c>
      <c r="F11" s="2">
        <v>6</v>
      </c>
      <c r="G11">
        <v>2073787</v>
      </c>
      <c r="J11" s="15" t="str">
        <f t="shared" si="1"/>
        <v>R12,R13,R19,R20,R29,R30 = 47 Ω, 125 mW, 1 %, SMD 0805</v>
      </c>
    </row>
    <row r="12" spans="1:10" ht="15">
      <c r="A12" s="1" t="s">
        <v>163</v>
      </c>
      <c r="B12" s="1" t="s">
        <v>30</v>
      </c>
      <c r="C12" t="s">
        <v>162</v>
      </c>
      <c r="D12" s="1" t="s">
        <v>38</v>
      </c>
      <c r="E12" s="1" t="s">
        <v>39</v>
      </c>
      <c r="F12" s="2">
        <v>2</v>
      </c>
      <c r="G12">
        <v>1887851</v>
      </c>
      <c r="J12" s="15" t="str">
        <f t="shared" si="1"/>
        <v>R14,R15 = 220 kΩ, 1W5, 1 %, 500 V, SMD 2512</v>
      </c>
    </row>
    <row r="13" spans="1:10" ht="15">
      <c r="A13" s="1" t="s">
        <v>164</v>
      </c>
      <c r="B13" s="1" t="s">
        <v>30</v>
      </c>
      <c r="C13" t="s">
        <v>165</v>
      </c>
      <c r="D13" s="1" t="s">
        <v>26</v>
      </c>
      <c r="E13" s="1" t="s">
        <v>40</v>
      </c>
      <c r="F13" s="2">
        <v>1</v>
      </c>
      <c r="G13">
        <v>2074516</v>
      </c>
      <c r="J13" s="15" t="str">
        <f t="shared" si="1"/>
        <v>R16 = 75 Ω, 0W125, 1 %,SMD 0805</v>
      </c>
    </row>
    <row r="14" spans="1:10" ht="15">
      <c r="A14" s="1" t="s">
        <v>51</v>
      </c>
      <c r="B14" s="1" t="s">
        <v>30</v>
      </c>
      <c r="C14" t="s">
        <v>41</v>
      </c>
      <c r="D14" s="1" t="s">
        <v>26</v>
      </c>
      <c r="E14" s="1" t="s">
        <v>177</v>
      </c>
      <c r="F14" s="2">
        <v>9</v>
      </c>
      <c r="G14">
        <v>2073608</v>
      </c>
      <c r="J14" s="15" t="str">
        <f t="shared" si="1"/>
        <v>R21-R28,R36 = 100 kΩ, 0W125, SMD 0805</v>
      </c>
    </row>
    <row r="15" spans="1:10" ht="15">
      <c r="A15" s="1" t="s">
        <v>52</v>
      </c>
      <c r="B15" s="1" t="s">
        <v>43</v>
      </c>
      <c r="C15" t="s">
        <v>44</v>
      </c>
      <c r="D15" s="1" t="s">
        <v>26</v>
      </c>
      <c r="E15" s="1" t="s">
        <v>45</v>
      </c>
      <c r="F15" s="2">
        <v>1</v>
      </c>
      <c r="G15">
        <v>9234209</v>
      </c>
      <c r="J15" s="15" t="str">
        <f t="shared" si="1"/>
        <v>R32 = 39 kΩ, 0W125, 5 %, SMD 0805</v>
      </c>
    </row>
    <row r="16" spans="1:10" ht="15">
      <c r="A16" s="1" t="s">
        <v>181</v>
      </c>
      <c r="B16" s="1" t="s">
        <v>30</v>
      </c>
      <c r="C16" t="s">
        <v>182</v>
      </c>
      <c r="D16" s="1" t="s">
        <v>26</v>
      </c>
      <c r="E16" s="1" t="s">
        <v>183</v>
      </c>
      <c r="F16" s="2">
        <v>1</v>
      </c>
      <c r="G16">
        <v>2447552</v>
      </c>
      <c r="J16" s="15" t="str">
        <f t="shared" si="1"/>
        <v>R35 = 100 Ω, 1 %, 0W125, SMD 0805</v>
      </c>
    </row>
    <row r="17" spans="1:10" s="17" customFormat="1" ht="15">
      <c r="A17" s="16" t="s">
        <v>7</v>
      </c>
      <c r="B17" s="16"/>
      <c r="C17" s="16"/>
      <c r="D17" s="16"/>
      <c r="E17" s="16"/>
      <c r="F17" s="17">
        <f>SUM(F18:F28)</f>
        <v>35</v>
      </c>
      <c r="J17" s="18" t="str">
        <f t="shared" si="0"/>
        <v>Capacitor</v>
      </c>
    </row>
    <row r="18" spans="1:10" ht="15">
      <c r="A18" s="1" t="s">
        <v>54</v>
      </c>
      <c r="B18" s="1" t="s">
        <v>30</v>
      </c>
      <c r="C18" t="s">
        <v>55</v>
      </c>
      <c r="D18" s="1" t="s">
        <v>26</v>
      </c>
      <c r="E18" s="1" t="s">
        <v>56</v>
      </c>
      <c r="F18" s="2">
        <v>2</v>
      </c>
      <c r="G18">
        <v>1759227</v>
      </c>
      <c r="J18" s="15" t="str">
        <f>CONCATENATE(E18,IF(ISBLANK(E18),""," = "),A18)</f>
        <v>C1,C2 = 1 nF, 50 V, 5 %, SMD 0805, C0G/NP0</v>
      </c>
    </row>
    <row r="19" spans="1:10" ht="15">
      <c r="A19" s="1" t="s">
        <v>57</v>
      </c>
      <c r="B19" s="1" t="s">
        <v>58</v>
      </c>
      <c r="C19" t="s">
        <v>59</v>
      </c>
      <c r="D19" s="1" t="s">
        <v>26</v>
      </c>
      <c r="E19" s="1" t="s">
        <v>179</v>
      </c>
      <c r="F19" s="2">
        <v>8</v>
      </c>
      <c r="G19">
        <v>2407344</v>
      </c>
      <c r="J19" s="15" t="str">
        <f t="shared" si="0"/>
        <v>C3,C7,C11,C14,C23,C24,C34,C35 = 100 nF, 50 V, 10 %, SMD 0805, X7R</v>
      </c>
    </row>
    <row r="20" spans="1:10" ht="15">
      <c r="A20" s="1" t="s">
        <v>60</v>
      </c>
      <c r="B20" s="1" t="s">
        <v>61</v>
      </c>
      <c r="C20" t="s">
        <v>62</v>
      </c>
      <c r="D20" s="1" t="s">
        <v>26</v>
      </c>
      <c r="E20" s="1" t="s">
        <v>63</v>
      </c>
      <c r="F20" s="2">
        <v>5</v>
      </c>
      <c r="G20">
        <v>2346934</v>
      </c>
      <c r="J20" s="15" t="str">
        <f aca="true" t="shared" si="2" ref="J20:J28">CONCATENATE(E20,IF(ISBLANK(E20),""," = "),A20)</f>
        <v>C4,C15,C17,C19,C21 = 10 µF, 10 V, 10 %, SMD 0805</v>
      </c>
    </row>
    <row r="21" spans="1:10" ht="15">
      <c r="A21" s="1" t="s">
        <v>64</v>
      </c>
      <c r="B21" s="1" t="s">
        <v>65</v>
      </c>
      <c r="C21" t="s">
        <v>66</v>
      </c>
      <c r="D21" s="1" t="s">
        <v>67</v>
      </c>
      <c r="E21" s="1" t="s">
        <v>68</v>
      </c>
      <c r="F21" s="2">
        <v>1</v>
      </c>
      <c r="G21">
        <v>1658408</v>
      </c>
      <c r="J21" s="15" t="str">
        <f t="shared" si="2"/>
        <v>C5 = 100 µF, 6V3, 20 %, SMD Case A (1206), tantalum</v>
      </c>
    </row>
    <row r="22" spans="1:10" ht="15">
      <c r="A22" s="1" t="s">
        <v>69</v>
      </c>
      <c r="B22" s="1" t="s">
        <v>30</v>
      </c>
      <c r="C22" t="s">
        <v>70</v>
      </c>
      <c r="D22" s="1" t="s">
        <v>26</v>
      </c>
      <c r="E22" s="1" t="s">
        <v>71</v>
      </c>
      <c r="F22" s="2">
        <v>2</v>
      </c>
      <c r="G22">
        <v>1759213</v>
      </c>
      <c r="J22" s="15" t="str">
        <f t="shared" si="2"/>
        <v>C6,C10 = 330 pF, 50 V, 5 %, SMD 0805, C0G/NP0</v>
      </c>
    </row>
    <row r="23" spans="1:10" ht="15">
      <c r="A23" s="1" t="s">
        <v>72</v>
      </c>
      <c r="B23" s="1" t="s">
        <v>30</v>
      </c>
      <c r="C23" t="s">
        <v>73</v>
      </c>
      <c r="D23" s="1" t="s">
        <v>74</v>
      </c>
      <c r="E23" s="1" t="s">
        <v>75</v>
      </c>
      <c r="F23" s="2">
        <v>4</v>
      </c>
      <c r="G23">
        <v>1856626</v>
      </c>
      <c r="J23" s="15" t="str">
        <f t="shared" si="2"/>
        <v>C8,C9,C12,C13 = 100 nF, 50 V, 10 %, SMD 1206, X7R</v>
      </c>
    </row>
    <row r="24" spans="1:10" ht="15">
      <c r="A24" s="1" t="s">
        <v>76</v>
      </c>
      <c r="B24" s="1" t="s">
        <v>30</v>
      </c>
      <c r="C24" t="s">
        <v>77</v>
      </c>
      <c r="D24" s="1" t="s">
        <v>78</v>
      </c>
      <c r="E24" s="1" t="s">
        <v>171</v>
      </c>
      <c r="F24" s="2">
        <v>5</v>
      </c>
      <c r="G24">
        <v>1759037</v>
      </c>
      <c r="J24" s="15" t="str">
        <f t="shared" si="2"/>
        <v>C16,C18,C20,C22,C28 = 100 nF, 25 V, 10 %, SMD 0603, X7R</v>
      </c>
    </row>
    <row r="25" spans="1:10" ht="15">
      <c r="A25" s="1" t="s">
        <v>79</v>
      </c>
      <c r="B25" s="1" t="s">
        <v>65</v>
      </c>
      <c r="C25" t="s">
        <v>80</v>
      </c>
      <c r="D25" s="1" t="s">
        <v>26</v>
      </c>
      <c r="E25" s="1" t="s">
        <v>81</v>
      </c>
      <c r="F25" s="2">
        <v>2</v>
      </c>
      <c r="G25">
        <v>1135070</v>
      </c>
      <c r="J25" s="15" t="str">
        <f t="shared" si="2"/>
        <v>C25,C26 = 4µ7, 6V3, 10 %, SMD Case R (0805), tantalum</v>
      </c>
    </row>
    <row r="26" spans="1:10" ht="15">
      <c r="A26" s="1" t="s">
        <v>82</v>
      </c>
      <c r="B26" s="1" t="s">
        <v>30</v>
      </c>
      <c r="C26" t="s">
        <v>83</v>
      </c>
      <c r="D26" s="1" t="s">
        <v>74</v>
      </c>
      <c r="E26" s="1" t="s">
        <v>84</v>
      </c>
      <c r="F26" s="2">
        <v>1</v>
      </c>
      <c r="G26">
        <v>1759453</v>
      </c>
      <c r="J26" s="15" t="str">
        <f t="shared" si="2"/>
        <v>C27 = 10 µF, 25 V, +80/-20%, SMD 1206, Y5V</v>
      </c>
    </row>
    <row r="27" spans="1:10" ht="15">
      <c r="A27" s="1" t="s">
        <v>172</v>
      </c>
      <c r="B27" s="1" t="s">
        <v>43</v>
      </c>
      <c r="C27" t="s">
        <v>173</v>
      </c>
      <c r="D27" s="1" t="s">
        <v>26</v>
      </c>
      <c r="E27" s="1" t="s">
        <v>174</v>
      </c>
      <c r="F27" s="2">
        <v>4</v>
      </c>
      <c r="G27">
        <v>718520</v>
      </c>
      <c r="J27" s="15" t="str">
        <f t="shared" si="2"/>
        <v>C29-C32 = 470 pF. 50 V, 5 %, SMD 0805, C0G/NP0</v>
      </c>
    </row>
    <row r="28" spans="1:10" ht="15">
      <c r="A28" s="1" t="s">
        <v>184</v>
      </c>
      <c r="B28" s="1" t="s">
        <v>30</v>
      </c>
      <c r="C28" t="s">
        <v>185</v>
      </c>
      <c r="D28" s="1" t="s">
        <v>26</v>
      </c>
      <c r="E28" s="1" t="s">
        <v>180</v>
      </c>
      <c r="F28" s="2">
        <v>1</v>
      </c>
      <c r="G28">
        <v>1759156</v>
      </c>
      <c r="J28" s="15" t="str">
        <f t="shared" si="2"/>
        <v>C33 = 470 nF, 16 V, 10 %, SMD 0805, X7R</v>
      </c>
    </row>
    <row r="29" spans="1:10" s="6" customFormat="1" ht="15">
      <c r="A29" s="5" t="s">
        <v>85</v>
      </c>
      <c r="B29" s="5"/>
      <c r="C29" s="5"/>
      <c r="D29" s="5"/>
      <c r="E29" s="5"/>
      <c r="F29" s="6">
        <f>SUM(F30:F30)</f>
        <v>1</v>
      </c>
      <c r="J29" s="18" t="str">
        <f t="shared" si="0"/>
        <v>Inductor</v>
      </c>
    </row>
    <row r="30" spans="1:10" ht="15">
      <c r="A30" t="s">
        <v>170</v>
      </c>
      <c r="B30" s="1" t="s">
        <v>61</v>
      </c>
      <c r="C30" t="s">
        <v>169</v>
      </c>
      <c r="D30" s="1" t="s">
        <v>168</v>
      </c>
      <c r="E30" s="1" t="s">
        <v>86</v>
      </c>
      <c r="F30" s="2">
        <v>1</v>
      </c>
      <c r="G30">
        <v>2407404</v>
      </c>
      <c r="H30" s="1"/>
      <c r="J30" s="15" t="str">
        <f t="shared" si="0"/>
        <v>L1 = ACM4520-231-2P-T, SMD Common Mode Choke 3 A, 2x50mΩ, 230Ω@100MHz</v>
      </c>
    </row>
    <row r="31" spans="1:10" s="6" customFormat="1" ht="15">
      <c r="A31" s="5" t="s">
        <v>87</v>
      </c>
      <c r="B31" s="5"/>
      <c r="C31" s="5"/>
      <c r="D31" s="5"/>
      <c r="E31" s="5"/>
      <c r="F31" s="6">
        <f>SUM(F32:F40)</f>
        <v>14</v>
      </c>
      <c r="J31" s="18" t="str">
        <f t="shared" si="0"/>
        <v>Semiconductor</v>
      </c>
    </row>
    <row r="32" spans="1:10" ht="15">
      <c r="A32" s="1" t="s">
        <v>95</v>
      </c>
      <c r="B32" s="1" t="s">
        <v>89</v>
      </c>
      <c r="C32" t="s">
        <v>88</v>
      </c>
      <c r="D32" s="1" t="s">
        <v>90</v>
      </c>
      <c r="E32" s="1" t="s">
        <v>91</v>
      </c>
      <c r="F32" s="2">
        <v>3</v>
      </c>
      <c r="G32">
        <v>1056836</v>
      </c>
      <c r="J32" s="15" t="str">
        <f t="shared" si="0"/>
        <v>D1,D2,D4 = HSMS-2822-TR1G, SMD SOT-23</v>
      </c>
    </row>
    <row r="33" spans="1:10" ht="15">
      <c r="A33" s="1" t="s">
        <v>96</v>
      </c>
      <c r="B33" s="1" t="s">
        <v>93</v>
      </c>
      <c r="C33" s="1" t="s">
        <v>92</v>
      </c>
      <c r="D33" s="1" t="s">
        <v>90</v>
      </c>
      <c r="E33" s="1" t="s">
        <v>94</v>
      </c>
      <c r="F33" s="8">
        <v>1</v>
      </c>
      <c r="G33">
        <v>1827631</v>
      </c>
      <c r="J33" s="15" t="str">
        <f t="shared" si="0"/>
        <v>D3 = SP0502BAHTG, SMD SOT-23</v>
      </c>
    </row>
    <row r="34" spans="1:10" ht="15">
      <c r="A34" s="1" t="s">
        <v>97</v>
      </c>
      <c r="B34" s="1" t="s">
        <v>98</v>
      </c>
      <c r="C34" t="s">
        <v>155</v>
      </c>
      <c r="D34" s="1" t="s">
        <v>99</v>
      </c>
      <c r="E34" s="1" t="s">
        <v>100</v>
      </c>
      <c r="F34" s="2">
        <v>2</v>
      </c>
      <c r="G34" s="2">
        <v>1686075</v>
      </c>
      <c r="J34" s="15" t="str">
        <f aca="true" t="shared" si="3" ref="J34:J41">CONCATENATE(E34,IF(ISBLANK(E34),""," = "),A34)</f>
        <v>D5,D6 = Led green, SMD 0805</v>
      </c>
    </row>
    <row r="35" spans="1:10" ht="15">
      <c r="A35" t="s">
        <v>178</v>
      </c>
      <c r="B35" s="1" t="s">
        <v>166</v>
      </c>
      <c r="C35" t="s">
        <v>167</v>
      </c>
      <c r="D35" s="1" t="s">
        <v>102</v>
      </c>
      <c r="E35" s="1" t="s">
        <v>103</v>
      </c>
      <c r="F35" s="2">
        <v>1</v>
      </c>
      <c r="G35">
        <v>2077904</v>
      </c>
      <c r="J35" s="15" t="str">
        <f t="shared" si="3"/>
        <v>D7 = BZT52C2V0-7-F, SMD SOD-123 (Zener 2V/0W5)</v>
      </c>
    </row>
    <row r="36" spans="1:10" ht="15">
      <c r="A36" t="s">
        <v>105</v>
      </c>
      <c r="B36" s="1" t="s">
        <v>106</v>
      </c>
      <c r="C36" t="s">
        <v>104</v>
      </c>
      <c r="D36" s="1" t="s">
        <v>107</v>
      </c>
      <c r="E36" s="1" t="s">
        <v>108</v>
      </c>
      <c r="F36" s="2">
        <v>1</v>
      </c>
      <c r="G36" s="2">
        <v>1510673</v>
      </c>
      <c r="J36" s="15" t="str">
        <f t="shared" si="3"/>
        <v>D8 = PMEG2010AEH, 20 V/1 A, SMD SOD-123F</v>
      </c>
    </row>
    <row r="37" spans="1:10" ht="15">
      <c r="A37" s="1" t="s">
        <v>110</v>
      </c>
      <c r="B37" s="1" t="s">
        <v>111</v>
      </c>
      <c r="C37" t="s">
        <v>109</v>
      </c>
      <c r="D37" s="1" t="s">
        <v>112</v>
      </c>
      <c r="E37" s="1" t="s">
        <v>113</v>
      </c>
      <c r="F37" s="2">
        <v>2</v>
      </c>
      <c r="G37" s="2">
        <v>2067779</v>
      </c>
      <c r="H37" s="2" t="s">
        <v>125</v>
      </c>
      <c r="J37" s="15" t="str">
        <f t="shared" si="3"/>
        <v>IC1,IC4 = AD8639ARZ, SMD SOIC-8</v>
      </c>
    </row>
    <row r="38" spans="1:10" ht="15">
      <c r="A38" s="1" t="s">
        <v>117</v>
      </c>
      <c r="B38" s="1" t="s">
        <v>114</v>
      </c>
      <c r="C38" t="s">
        <v>115</v>
      </c>
      <c r="D38" s="1" t="s">
        <v>116</v>
      </c>
      <c r="E38" s="1" t="s">
        <v>118</v>
      </c>
      <c r="F38" s="2">
        <v>2</v>
      </c>
      <c r="G38">
        <v>2144250</v>
      </c>
      <c r="H38" t="s">
        <v>124</v>
      </c>
      <c r="J38" s="15" t="str">
        <f t="shared" si="3"/>
        <v>IC2,IC3 = AMC1100DUB, SMD Gullwing-8 (SOP-8)</v>
      </c>
    </row>
    <row r="39" spans="1:10" ht="15">
      <c r="A39" s="1" t="s">
        <v>119</v>
      </c>
      <c r="B39" s="1" t="s">
        <v>111</v>
      </c>
      <c r="C39" s="1" t="s">
        <v>120</v>
      </c>
      <c r="D39" s="1" t="s">
        <v>121</v>
      </c>
      <c r="E39" s="1" t="s">
        <v>122</v>
      </c>
      <c r="F39" s="2">
        <v>1</v>
      </c>
      <c r="G39">
        <v>1864690</v>
      </c>
      <c r="H39" s="22" t="s">
        <v>123</v>
      </c>
      <c r="J39" s="15" t="str">
        <f t="shared" si="3"/>
        <v>IC5 = ADuM6000ARWZ, SMD RW-16 (SOIC_W-16)</v>
      </c>
    </row>
    <row r="40" spans="1:10" ht="15">
      <c r="A40" t="s">
        <v>127</v>
      </c>
      <c r="B40" s="1" t="s">
        <v>101</v>
      </c>
      <c r="C40" t="s">
        <v>126</v>
      </c>
      <c r="D40" s="1" t="s">
        <v>128</v>
      </c>
      <c r="E40" s="1" t="s">
        <v>129</v>
      </c>
      <c r="F40" s="2">
        <v>1</v>
      </c>
      <c r="G40">
        <v>1703369</v>
      </c>
      <c r="J40" s="15" t="str">
        <f t="shared" si="3"/>
        <v>IC6 = NCP5501DT50G, SMD DPAK3</v>
      </c>
    </row>
    <row r="41" spans="1:10" ht="15">
      <c r="A41" s="1" t="s">
        <v>191</v>
      </c>
      <c r="B41" s="1" t="s">
        <v>114</v>
      </c>
      <c r="C41" t="s">
        <v>190</v>
      </c>
      <c r="D41" s="1" t="s">
        <v>112</v>
      </c>
      <c r="E41" s="1" t="s">
        <v>189</v>
      </c>
      <c r="F41" s="2">
        <v>1</v>
      </c>
      <c r="G41">
        <v>2293183</v>
      </c>
      <c r="J41" s="15" t="str">
        <f t="shared" si="3"/>
        <v>IC7 = LM311D, SMD SOIC-8</v>
      </c>
    </row>
    <row r="42" spans="1:10" s="6" customFormat="1" ht="15">
      <c r="A42" s="5" t="s">
        <v>8</v>
      </c>
      <c r="B42" s="5"/>
      <c r="C42" s="5"/>
      <c r="D42" s="5"/>
      <c r="E42" s="5"/>
      <c r="J42" s="18" t="str">
        <f t="shared" si="0"/>
        <v>Other</v>
      </c>
    </row>
    <row r="43" spans="1:10" ht="15">
      <c r="A43" s="1" t="s">
        <v>135</v>
      </c>
      <c r="B43" s="1" t="s">
        <v>130</v>
      </c>
      <c r="C43" t="s">
        <v>131</v>
      </c>
      <c r="D43" s="1" t="s">
        <v>132</v>
      </c>
      <c r="E43" s="1" t="s">
        <v>133</v>
      </c>
      <c r="F43" s="2">
        <v>4</v>
      </c>
      <c r="G43">
        <v>4520907</v>
      </c>
      <c r="H43" s="2" t="s">
        <v>134</v>
      </c>
      <c r="J43" s="15" t="str">
        <f t="shared" si="0"/>
        <v>K1-K4 = 6.35 mm Terminal, Faston, Screw, hole 3.3 mm</v>
      </c>
    </row>
    <row r="44" spans="1:10" ht="15">
      <c r="A44" s="21" t="s">
        <v>136</v>
      </c>
      <c r="B44" s="21" t="s">
        <v>138</v>
      </c>
      <c r="C44" t="s">
        <v>137</v>
      </c>
      <c r="D44" s="21" t="s">
        <v>139</v>
      </c>
      <c r="E44" s="21" t="s">
        <v>140</v>
      </c>
      <c r="F44" s="2">
        <v>1</v>
      </c>
      <c r="G44">
        <v>1103950</v>
      </c>
      <c r="J44" s="15" t="str">
        <f t="shared" si="0"/>
        <v>K5 = 14way header (2x7), straight</v>
      </c>
    </row>
    <row r="45" spans="1:10" ht="15">
      <c r="A45" s="1" t="s">
        <v>143</v>
      </c>
      <c r="B45" s="1" t="s">
        <v>141</v>
      </c>
      <c r="C45" t="s">
        <v>142</v>
      </c>
      <c r="D45" s="1" t="s">
        <v>144</v>
      </c>
      <c r="E45" s="1" t="s">
        <v>145</v>
      </c>
      <c r="F45" s="2">
        <v>2</v>
      </c>
      <c r="G45">
        <v>1098454</v>
      </c>
      <c r="J45" s="15" t="str">
        <f>CONCATENATE(E45,IF(ISBLANK(E45),""," = "),A45)</f>
        <v>K6,JP1 = 3way pinheader SIL, pitch 2.54 mm</v>
      </c>
    </row>
    <row r="46" spans="1:10" ht="15">
      <c r="A46" s="1" t="s">
        <v>146</v>
      </c>
      <c r="B46" s="1" t="s">
        <v>141</v>
      </c>
      <c r="C46" t="s">
        <v>142</v>
      </c>
      <c r="D46" s="1" t="s">
        <v>147</v>
      </c>
      <c r="E46" s="1" t="s">
        <v>148</v>
      </c>
      <c r="F46" s="2">
        <v>2</v>
      </c>
      <c r="G46">
        <v>1098454</v>
      </c>
      <c r="J46" s="15" t="str">
        <f>CONCATENATE(E46,IF(ISBLANK(E46),""," = "),A46)</f>
        <v>K7 = 2way pinheader SIL, pitch 2.54 mm</v>
      </c>
    </row>
    <row r="47" spans="1:10" ht="15">
      <c r="A47" s="1" t="s">
        <v>192</v>
      </c>
      <c r="B47" s="1" t="s">
        <v>193</v>
      </c>
      <c r="C47" t="s">
        <v>194</v>
      </c>
      <c r="D47" s="1" t="s">
        <v>196</v>
      </c>
      <c r="E47" s="1" t="s">
        <v>195</v>
      </c>
      <c r="F47" s="2">
        <v>2</v>
      </c>
      <c r="G47">
        <v>2019752</v>
      </c>
      <c r="J47" s="15" t="str">
        <f>CONCATENATE(E47,IF(ISBLANK(E47),""," = "),A47)</f>
        <v>MOD1 = receptacle, through hole (5way), pitch 2.54 mm</v>
      </c>
    </row>
    <row r="48" spans="1:10" ht="15">
      <c r="A48" s="21" t="s">
        <v>153</v>
      </c>
      <c r="B48" s="21" t="s">
        <v>150</v>
      </c>
      <c r="C48" s="21">
        <v>8040.0001</v>
      </c>
      <c r="D48" s="21" t="s">
        <v>154</v>
      </c>
      <c r="E48" s="21" t="s">
        <v>149</v>
      </c>
      <c r="F48" s="2">
        <v>2</v>
      </c>
      <c r="G48">
        <v>1829517</v>
      </c>
      <c r="J48" s="15" t="str">
        <f>CONCATENATE(E48,IF(ISBLANK(E48),""," = "),A48)</f>
        <v>F1 = Fuse Clip, PCB, 32 A, 600 V (6.3 x 32 mm)</v>
      </c>
    </row>
    <row r="49" spans="1:10" ht="15">
      <c r="A49" s="1" t="s">
        <v>152</v>
      </c>
      <c r="B49" s="1" t="s">
        <v>151</v>
      </c>
      <c r="C49" t="s">
        <v>156</v>
      </c>
      <c r="E49" s="1" t="s">
        <v>149</v>
      </c>
      <c r="F49" s="2">
        <v>1</v>
      </c>
      <c r="G49">
        <v>1175149</v>
      </c>
      <c r="J49" s="15" t="str">
        <f>CONCATENATE(E49,IF(ISBLANK(E49),""," = "),A49)</f>
        <v>F1 = 10 A fuse, 500 VAC/300 VDC, antisurge, 6.3 x 32 mm</v>
      </c>
    </row>
    <row r="50" spans="1:10" s="6" customFormat="1" ht="15">
      <c r="A50" s="5" t="s">
        <v>9</v>
      </c>
      <c r="B50" s="5"/>
      <c r="C50" s="5"/>
      <c r="D50" s="5"/>
      <c r="E50" s="5"/>
      <c r="J50" s="18" t="str">
        <f t="shared" si="0"/>
        <v>Misc.</v>
      </c>
    </row>
    <row r="51" spans="1:10" s="8" customFormat="1" ht="15">
      <c r="A51" s="7" t="s">
        <v>188</v>
      </c>
      <c r="B51" s="7"/>
      <c r="C51" s="7"/>
      <c r="D51" s="7"/>
      <c r="E51" s="7"/>
      <c r="J51" s="15" t="str">
        <f t="shared" si="0"/>
        <v>PCB 140409-1 v1.1</v>
      </c>
    </row>
    <row r="52" spans="1:10" ht="15">
      <c r="A52" s="1" t="s">
        <v>186</v>
      </c>
      <c r="J52" s="15" t="str">
        <f t="shared" si="0"/>
        <v>Module 140169-91 (ADS1115-BOB)</v>
      </c>
    </row>
    <row r="53" spans="1:10" ht="15">
      <c r="A53" s="1" t="s">
        <v>187</v>
      </c>
      <c r="G53" s="8"/>
      <c r="J53" s="15" t="str">
        <f t="shared" si="0"/>
        <v>Filter 140169-2</v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spans="1:10" ht="15">
      <c r="A62"/>
      <c r="J62" s="15" t="str">
        <f t="shared" si="0"/>
        <v/>
      </c>
    </row>
    <row r="63" spans="1:10" ht="15">
      <c r="A63"/>
      <c r="J63" s="15" t="str">
        <f t="shared" si="0"/>
        <v/>
      </c>
    </row>
    <row r="64" spans="1:10" ht="15">
      <c r="A64"/>
      <c r="J64" s="15" t="str">
        <f t="shared" si="0"/>
        <v/>
      </c>
    </row>
    <row r="65" spans="1:10" ht="15">
      <c r="A65"/>
      <c r="J65" s="15" t="str">
        <f t="shared" si="0"/>
        <v/>
      </c>
    </row>
    <row r="66" spans="1:10" ht="15">
      <c r="A66"/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spans="1:10" ht="15">
      <c r="A70"/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t="shared" si="0"/>
        <v/>
      </c>
    </row>
    <row r="76" ht="15">
      <c r="J76" s="15" t="str">
        <f t="shared" si="0"/>
        <v/>
      </c>
    </row>
    <row r="77" ht="15">
      <c r="J77" s="15" t="str">
        <f t="shared" si="0"/>
        <v/>
      </c>
    </row>
    <row r="78" ht="15">
      <c r="J78" s="15" t="str">
        <f t="shared" si="0"/>
        <v/>
      </c>
    </row>
    <row r="79" ht="15">
      <c r="J79" s="15" t="str">
        <f t="shared" si="0"/>
        <v/>
      </c>
    </row>
    <row r="80" ht="15">
      <c r="J80" s="15" t="str">
        <f t="shared" si="0"/>
        <v/>
      </c>
    </row>
    <row r="81" ht="15">
      <c r="J81" s="15" t="str">
        <f t="shared" si="0"/>
        <v/>
      </c>
    </row>
    <row r="82" ht="15">
      <c r="J82" s="15" t="str">
        <f t="shared" si="0"/>
        <v/>
      </c>
    </row>
    <row r="83" ht="15">
      <c r="J83" s="15" t="str">
        <f t="shared" si="0"/>
        <v/>
      </c>
    </row>
    <row r="84" ht="15">
      <c r="J84" s="15" t="str">
        <f t="shared" si="0"/>
        <v/>
      </c>
    </row>
    <row r="85" ht="15">
      <c r="J85" s="15" t="str">
        <f t="shared" si="0"/>
        <v/>
      </c>
    </row>
    <row r="86" ht="15">
      <c r="J86" s="15" t="str">
        <f t="shared" si="0"/>
        <v/>
      </c>
    </row>
    <row r="87" ht="15">
      <c r="J87" s="15" t="str">
        <f t="shared" si="0"/>
        <v/>
      </c>
    </row>
    <row r="88" ht="15">
      <c r="J88" s="15" t="str">
        <f t="shared" si="0"/>
        <v/>
      </c>
    </row>
    <row r="89" ht="15">
      <c r="J89" s="15" t="str">
        <f t="shared" si="0"/>
        <v/>
      </c>
    </row>
    <row r="90" ht="15">
      <c r="J90" s="15" t="str">
        <f t="shared" si="0"/>
        <v/>
      </c>
    </row>
    <row r="91" ht="15">
      <c r="J91" s="15" t="str">
        <f t="shared" si="0"/>
        <v/>
      </c>
    </row>
    <row r="92" ht="15">
      <c r="J92" s="15" t="str">
        <f t="shared" si="0"/>
        <v/>
      </c>
    </row>
    <row r="93" ht="15">
      <c r="J93" s="15" t="str">
        <f t="shared" si="0"/>
        <v/>
      </c>
    </row>
    <row r="94" ht="15">
      <c r="J94" s="15" t="str">
        <f t="shared" si="0"/>
        <v/>
      </c>
    </row>
    <row r="95" ht="15">
      <c r="J95" s="15" t="str">
        <f t="shared" si="0"/>
        <v/>
      </c>
    </row>
    <row r="96" ht="15">
      <c r="J96" s="15" t="str">
        <f t="shared" si="0"/>
        <v/>
      </c>
    </row>
    <row r="97" ht="15">
      <c r="J97" s="15" t="str">
        <f t="shared" si="0"/>
        <v/>
      </c>
    </row>
    <row r="98" ht="15">
      <c r="J98" s="15" t="str">
        <f aca="true" t="shared" si="4" ref="J98:J130">CONCATENATE(E98,IF(ISBLANK(E98),""," = "),A98)</f>
        <v/>
      </c>
    </row>
    <row r="99" ht="15">
      <c r="J99" s="15" t="str">
        <f t="shared" si="4"/>
        <v/>
      </c>
    </row>
    <row r="100" ht="15">
      <c r="J100" s="15" t="str">
        <f t="shared" si="4"/>
        <v/>
      </c>
    </row>
    <row r="101" ht="15">
      <c r="J101" s="15" t="str">
        <f t="shared" si="4"/>
        <v/>
      </c>
    </row>
    <row r="102" ht="15">
      <c r="J102" s="15" t="str">
        <f t="shared" si="4"/>
        <v/>
      </c>
    </row>
    <row r="103" ht="15">
      <c r="J103" s="15" t="str">
        <f t="shared" si="4"/>
        <v/>
      </c>
    </row>
    <row r="104" ht="15">
      <c r="J104" s="15" t="str">
        <f t="shared" si="4"/>
        <v/>
      </c>
    </row>
    <row r="105" ht="15">
      <c r="J105" s="15" t="str">
        <f t="shared" si="4"/>
        <v/>
      </c>
    </row>
    <row r="106" ht="15">
      <c r="J106" s="15" t="str">
        <f t="shared" si="4"/>
        <v/>
      </c>
    </row>
    <row r="107" ht="15">
      <c r="J107" s="15" t="str">
        <f t="shared" si="4"/>
        <v/>
      </c>
    </row>
    <row r="108" ht="15">
      <c r="J108" s="15" t="str">
        <f t="shared" si="4"/>
        <v/>
      </c>
    </row>
    <row r="109" ht="15">
      <c r="J109" s="15" t="str">
        <f t="shared" si="4"/>
        <v/>
      </c>
    </row>
    <row r="110" ht="15">
      <c r="J110" s="15" t="str">
        <f t="shared" si="4"/>
        <v/>
      </c>
    </row>
    <row r="111" ht="15">
      <c r="J111" s="15" t="str">
        <f t="shared" si="4"/>
        <v/>
      </c>
    </row>
    <row r="112" ht="15">
      <c r="J112" s="15" t="str">
        <f t="shared" si="4"/>
        <v/>
      </c>
    </row>
    <row r="113" ht="15">
      <c r="J113" s="15" t="str">
        <f t="shared" si="4"/>
        <v/>
      </c>
    </row>
    <row r="114" ht="15">
      <c r="J114" s="15" t="str">
        <f t="shared" si="4"/>
        <v/>
      </c>
    </row>
    <row r="115" ht="15">
      <c r="J115" s="15" t="str">
        <f t="shared" si="4"/>
        <v/>
      </c>
    </row>
    <row r="116" ht="15">
      <c r="J116" s="15" t="str">
        <f t="shared" si="4"/>
        <v/>
      </c>
    </row>
    <row r="117" ht="15">
      <c r="J117" s="15" t="str">
        <f t="shared" si="4"/>
        <v/>
      </c>
    </row>
    <row r="118" ht="15">
      <c r="J118" s="15" t="str">
        <f t="shared" si="4"/>
        <v/>
      </c>
    </row>
    <row r="119" ht="15">
      <c r="J119" s="15" t="str">
        <f t="shared" si="4"/>
        <v/>
      </c>
    </row>
    <row r="120" ht="15">
      <c r="J120" s="15" t="str">
        <f t="shared" si="4"/>
        <v/>
      </c>
    </row>
    <row r="121" ht="15">
      <c r="J121" s="15" t="str">
        <f t="shared" si="4"/>
        <v/>
      </c>
    </row>
    <row r="122" ht="15">
      <c r="J122" s="15" t="str">
        <f t="shared" si="4"/>
        <v/>
      </c>
    </row>
    <row r="123" ht="15">
      <c r="J123" s="15" t="str">
        <f t="shared" si="4"/>
        <v/>
      </c>
    </row>
    <row r="124" ht="15">
      <c r="J124" s="15" t="str">
        <f t="shared" si="4"/>
        <v/>
      </c>
    </row>
    <row r="125" ht="15">
      <c r="J125" s="15" t="str">
        <f t="shared" si="4"/>
        <v/>
      </c>
    </row>
    <row r="126" ht="15">
      <c r="J126" s="15" t="str">
        <f t="shared" si="4"/>
        <v/>
      </c>
    </row>
    <row r="127" ht="15">
      <c r="J127" s="15" t="str">
        <f t="shared" si="4"/>
        <v/>
      </c>
    </row>
    <row r="128" ht="15">
      <c r="J128" s="15" t="str">
        <f t="shared" si="4"/>
        <v/>
      </c>
    </row>
    <row r="129" ht="15">
      <c r="J129" s="15" t="str">
        <f t="shared" si="4"/>
        <v/>
      </c>
    </row>
    <row r="130" ht="15">
      <c r="J130" s="15" t="str">
        <f t="shared" si="4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4" t="s">
        <v>10</v>
      </c>
      <c r="B1" s="24"/>
      <c r="C1" s="24"/>
      <c r="D1" s="24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</dc:creator>
  <cp:keywords/>
  <dc:description/>
  <cp:lastModifiedBy>Ton Giesberts | Elektor Labs</cp:lastModifiedBy>
  <cp:lastPrinted>2015-04-01T08:23:36Z</cp:lastPrinted>
  <dcterms:created xsi:type="dcterms:W3CDTF">2009-05-15T08:53:47Z</dcterms:created>
  <dcterms:modified xsi:type="dcterms:W3CDTF">2015-05-07T13:35:44Z</dcterms:modified>
  <cp:category/>
  <cp:version/>
  <cp:contentType/>
  <cp:contentStatus/>
</cp:coreProperties>
</file>