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212"/>
  </bookViews>
  <sheets>
    <sheet name="BOM" sheetId="1" r:id="rId1"/>
    <sheet name="history" sheetId="2" r:id="rId2"/>
  </sheets>
  <definedNames>
    <definedName name="_xlnm.Print_Area" localSheetId="0">BOM!$A$1:$I$48</definedName>
  </definedNames>
  <calcPr calcId="145621"/>
</workbook>
</file>

<file path=xl/calcChain.xml><?xml version="1.0" encoding="utf-8"?>
<calcChain xmlns="http://schemas.openxmlformats.org/spreadsheetml/2006/main">
  <c r="F7" i="1" l="1"/>
  <c r="J12" i="1"/>
  <c r="F24" i="1" l="1"/>
  <c r="F3" i="1"/>
  <c r="J10" i="1"/>
  <c r="J8" i="1"/>
  <c r="J28" i="1" l="1"/>
  <c r="F17" i="1" l="1"/>
  <c r="J27" i="1" l="1"/>
  <c r="J22" i="1"/>
  <c r="J21" i="1"/>
  <c r="J20" i="1"/>
  <c r="J11" i="1" l="1"/>
  <c r="J5" i="1" l="1"/>
  <c r="J4" i="1"/>
  <c r="J6" i="1"/>
  <c r="J7" i="1"/>
  <c r="J9" i="1"/>
  <c r="J14" i="1"/>
  <c r="J15" i="1"/>
  <c r="J17" i="1"/>
  <c r="J18" i="1"/>
  <c r="J19" i="1"/>
  <c r="J24" i="1"/>
  <c r="J25" i="1"/>
  <c r="J26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3" i="1"/>
  <c r="F14" i="1"/>
</calcChain>
</file>

<file path=xl/sharedStrings.xml><?xml version="1.0" encoding="utf-8"?>
<sst xmlns="http://schemas.openxmlformats.org/spreadsheetml/2006/main" count="113" uniqueCount="99">
  <si>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</si>
  <si>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</si>
  <si>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</si>
  <si>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</si>
  <si>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</si>
  <si>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</si>
  <si>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</si>
  <si>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</si>
  <si>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</si>
  <si>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</si>
  <si>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</si>
  <si>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</si>
  <si>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</si>
  <si>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</si>
  <si>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</si>
  <si>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</si>
  <si>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</si>
  <si>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</si>
  <si>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</si>
  <si>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</si>
  <si>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</si>
  <si>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</si>
  <si>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R7, R8, R15, R16</t>
  </si>
  <si>
    <t>Multicomp</t>
  </si>
  <si>
    <t>ELPP-0805</t>
  </si>
  <si>
    <t>MC01W0805510K</t>
  </si>
  <si>
    <t>100 nF, 50 V, X7R, 0805</t>
  </si>
  <si>
    <t>MC0805B104K500CT</t>
  </si>
  <si>
    <t>10 nF, 50 V, X7R, 0805</t>
  </si>
  <si>
    <t>Vishay</t>
  </si>
  <si>
    <t>VJ0805Y103KXACW1BC</t>
  </si>
  <si>
    <t>VISHAY</t>
  </si>
  <si>
    <t>TR3C106K020C0500</t>
  </si>
  <si>
    <t>ELPP-CP-CASE-C</t>
  </si>
  <si>
    <t>TAIYO YUDEN</t>
  </si>
  <si>
    <t>LB2012T100KR</t>
  </si>
  <si>
    <t>OSRAM</t>
  </si>
  <si>
    <t>LERTDUWS2W</t>
  </si>
  <si>
    <t>LED1</t>
  </si>
  <si>
    <t>INTERNATIONAL RECTIFIER</t>
  </si>
  <si>
    <t>SOT-23</t>
  </si>
  <si>
    <t>T1, T2, T3, T4</t>
  </si>
  <si>
    <t>ATMEL</t>
  </si>
  <si>
    <t>TQFP32</t>
  </si>
  <si>
    <t>IC3</t>
  </si>
  <si>
    <t>TEXAS INSTRUMENTS</t>
  </si>
  <si>
    <t>TO-263</t>
  </si>
  <si>
    <t>IC1</t>
  </si>
  <si>
    <t>IC2</t>
  </si>
  <si>
    <t>SAMTEC</t>
  </si>
  <si>
    <t>SL-124-T-12</t>
  </si>
  <si>
    <t>TE CONNECTIVITY / AMP</t>
  </si>
  <si>
    <t>826925-3</t>
  </si>
  <si>
    <t>C&amp;K COMONENTS</t>
  </si>
  <si>
    <t>KMS221G LFS</t>
  </si>
  <si>
    <t>FOX ELECTRONICS</t>
  </si>
  <si>
    <t>FQ5032B-16.000</t>
  </si>
  <si>
    <t>LM1086CS-5.0/NOPB</t>
  </si>
  <si>
    <t>C4, C5</t>
  </si>
  <si>
    <t>C6, C7, C8, C9</t>
  </si>
  <si>
    <t>K4</t>
  </si>
  <si>
    <t>K1</t>
  </si>
  <si>
    <t>SWITCHCRAFT</t>
  </si>
  <si>
    <t>RAPC712BK</t>
  </si>
  <si>
    <t>X1</t>
  </si>
  <si>
    <t>C10, C11</t>
  </si>
  <si>
    <t>C1, C2</t>
  </si>
  <si>
    <t>L1</t>
  </si>
  <si>
    <t>IC4</t>
  </si>
  <si>
    <t>S1</t>
  </si>
  <si>
    <t>MC0805F105Z500CT</t>
  </si>
  <si>
    <t>C3</t>
  </si>
  <si>
    <t>RL1220S-100-F</t>
  </si>
  <si>
    <t>SUSUMU</t>
  </si>
  <si>
    <t>R1, R2, R3, R4, R5, R6, R9, R10, R11, R12, R13, R14, R17</t>
  </si>
  <si>
    <t>MCP1700T-3302E/TT</t>
  </si>
  <si>
    <t>MICROCHIP</t>
  </si>
  <si>
    <t>ATMEGA328P-AU</t>
  </si>
  <si>
    <t>BOM::130226::Loochi::v2.1</t>
  </si>
  <si>
    <t xml:space="preserve">10 µF, 20V, 2312 </t>
  </si>
  <si>
    <t>10 µH, 120 mA, 0805</t>
  </si>
  <si>
    <t>Pin header 2x3, vertical, 2.54 mm pitch</t>
  </si>
  <si>
    <t>DC barrel jack, 2.5 mm center pin</t>
  </si>
  <si>
    <t>1 µF, 50 V, 0805</t>
  </si>
  <si>
    <t>Pushbutton, SPST, side actuated</t>
  </si>
  <si>
    <t>Crystal, 16 MHz, 5 x 3.2 mm</t>
  </si>
  <si>
    <t>IRFML8244TRPbF</t>
  </si>
  <si>
    <t>LED RGBW Osram LE RTDUW S2W</t>
  </si>
  <si>
    <t>Elektor</t>
  </si>
  <si>
    <t>2x Receptacle for IC4, 1x8, 2.54 mm pitch</t>
  </si>
  <si>
    <t>10 Ω, 1%, 0,25 W, 0805</t>
  </si>
  <si>
    <t>10 kΩ, 5%, 0.1 W, 0805</t>
  </si>
  <si>
    <t>ATmega328P-AU</t>
  </si>
  <si>
    <t>K2, K3</t>
  </si>
  <si>
    <t>1 (Note: 1 item has 24 contacts, so buy 1 and not 2)</t>
  </si>
  <si>
    <t>BL600 e-BoB (140270-91)</t>
  </si>
  <si>
    <t>140270-91</t>
  </si>
  <si>
    <t>MC0805N220J500CT</t>
  </si>
  <si>
    <t>22 pF, 50 V, C0G/NP0, 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</si>
</sst>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workbookViewId="0">
      <selection activeCell="A12" sqref="A12"/>
    </sheetView>
  </sheetViews>
  <sheetFormatPr baseColWidth="10" defaultColWidth="11.5703125" defaultRowHeight="12.75" x14ac:dyDescent="0.2"/>
  <cols>
    <col min="1" max="1" width="36.42578125" style="1" bestFit="1" customWidth="1"/>
    <col min="2" max="2" width="25.5703125" style="1" bestFit="1" customWidth="1"/>
    <col min="3" max="3" width="22" style="1" bestFit="1" customWidth="1"/>
    <col min="4" max="4" width="16.7109375" style="1" bestFit="1" customWidth="1"/>
    <col min="5" max="5" width="51.42578125" style="1" bestFit="1" customWidth="1"/>
    <col min="6" max="6" width="45.140625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2" width="47.5703125" style="2" customWidth="1"/>
    <col min="13" max="16384" width="11.5703125" style="2"/>
  </cols>
  <sheetData>
    <row r="1" spans="1:12" s="3" customFormat="1" ht="20.25" x14ac:dyDescent="0.3">
      <c r="A1" s="42" t="s">
        <v>78</v>
      </c>
      <c r="B1" s="42"/>
      <c r="C1" s="42"/>
      <c r="D1" s="42"/>
      <c r="E1" s="42"/>
      <c r="F1" s="42"/>
      <c r="K1" s="20"/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19</v>
      </c>
      <c r="K2" s="19" t="s">
        <v>21</v>
      </c>
      <c r="L2" s="19" t="s">
        <v>20</v>
      </c>
    </row>
    <row r="3" spans="1:12" s="17" customFormat="1" ht="15" x14ac:dyDescent="0.2">
      <c r="A3" s="16" t="s">
        <v>7</v>
      </c>
      <c r="B3" s="16"/>
      <c r="C3" s="16"/>
      <c r="D3" s="16"/>
      <c r="E3" s="16"/>
      <c r="F3" s="17">
        <f>SUM(F4:F6)</f>
        <v>17</v>
      </c>
      <c r="J3" s="18" t="str">
        <f>CONCATENATE(E3,IF(ISBLANK(E3),""," = "),A3)</f>
        <v>Resistor</v>
      </c>
    </row>
    <row r="4" spans="1:12" ht="15" x14ac:dyDescent="0.2">
      <c r="A4" s="1" t="s">
        <v>90</v>
      </c>
      <c r="B4" s="1" t="s">
        <v>73</v>
      </c>
      <c r="C4" s="37" t="s">
        <v>72</v>
      </c>
      <c r="D4" s="25" t="s">
        <v>24</v>
      </c>
      <c r="E4" s="41" t="s">
        <v>22</v>
      </c>
      <c r="F4" s="2">
        <v>4</v>
      </c>
      <c r="G4" s="39">
        <v>9376640</v>
      </c>
      <c r="J4" s="15" t="str">
        <f>CONCATENATE(E4,IF(ISBLANK(E4),""," = "),A4)</f>
        <v>R7, R8, R15, R16 = 10 Ω, 1%, 0,25 W, 0805</v>
      </c>
    </row>
    <row r="5" spans="1:12" ht="15" x14ac:dyDescent="0.2">
      <c r="A5" s="23" t="s">
        <v>91</v>
      </c>
      <c r="B5" s="22" t="s">
        <v>23</v>
      </c>
      <c r="C5" s="21" t="s">
        <v>25</v>
      </c>
      <c r="D5" s="22" t="s">
        <v>24</v>
      </c>
      <c r="E5" s="1" t="s">
        <v>74</v>
      </c>
      <c r="F5" s="2">
        <v>13</v>
      </c>
      <c r="G5" s="24">
        <v>9333720</v>
      </c>
      <c r="J5" s="15" t="str">
        <f>CONCATENATE(E5,IF(ISBLANK(E5),""," = "),A5)</f>
        <v>R1, R2, R3, R4, R5, R6, R9, R10, R11, R12, R13, R14, R17 = 10 kΩ, 5%, 0.1 W, 0805</v>
      </c>
    </row>
    <row r="6" spans="1:12" ht="15" x14ac:dyDescent="0.2">
      <c r="J6" s="15" t="str">
        <f t="shared" ref="J6:J78" si="0">CONCATENATE(E6,IF(ISBLANK(E6),""," = "),A6)</f>
        <v/>
      </c>
    </row>
    <row r="7" spans="1:12" s="17" customFormat="1" ht="15" x14ac:dyDescent="0.2">
      <c r="A7" s="16" t="s">
        <v>8</v>
      </c>
      <c r="B7" s="16"/>
      <c r="C7" s="16"/>
      <c r="D7" s="16"/>
      <c r="E7" s="16"/>
      <c r="F7" s="17">
        <f>SUM(F8:F12)</f>
        <v>11</v>
      </c>
      <c r="J7" s="18" t="str">
        <f t="shared" si="0"/>
        <v>Capacitor</v>
      </c>
    </row>
    <row r="8" spans="1:12" s="27" customFormat="1" ht="15" x14ac:dyDescent="0.2">
      <c r="A8" s="31" t="s">
        <v>28</v>
      </c>
      <c r="B8" s="29" t="s">
        <v>29</v>
      </c>
      <c r="C8" s="29" t="s">
        <v>30</v>
      </c>
      <c r="D8" s="29" t="s">
        <v>24</v>
      </c>
      <c r="E8" s="41" t="s">
        <v>59</v>
      </c>
      <c r="F8" s="39">
        <v>4</v>
      </c>
      <c r="G8" s="32">
        <v>2407341</v>
      </c>
      <c r="J8" s="40" t="str">
        <f t="shared" si="0"/>
        <v>C6, C7, C8, C9 = 10 nF, 50 V, X7R, 0805</v>
      </c>
    </row>
    <row r="9" spans="1:12" ht="15" x14ac:dyDescent="0.2">
      <c r="A9" s="28" t="s">
        <v>26</v>
      </c>
      <c r="B9" s="26" t="s">
        <v>23</v>
      </c>
      <c r="C9" s="26" t="s">
        <v>27</v>
      </c>
      <c r="D9" s="26" t="s">
        <v>24</v>
      </c>
      <c r="E9" s="41" t="s">
        <v>58</v>
      </c>
      <c r="F9" s="39">
        <v>2</v>
      </c>
      <c r="G9" s="30">
        <v>1759265</v>
      </c>
      <c r="J9" s="15" t="str">
        <f t="shared" si="0"/>
        <v>C4, C5 = 100 nF, 50 V, X7R, 0805</v>
      </c>
    </row>
    <row r="10" spans="1:12" s="39" customFormat="1" ht="15" x14ac:dyDescent="0.2">
      <c r="A10" s="41" t="s">
        <v>98</v>
      </c>
      <c r="B10" s="38" t="s">
        <v>23</v>
      </c>
      <c r="C10" s="38" t="s">
        <v>97</v>
      </c>
      <c r="D10" s="38" t="s">
        <v>24</v>
      </c>
      <c r="E10" s="41" t="s">
        <v>65</v>
      </c>
      <c r="F10" s="39">
        <v>2</v>
      </c>
      <c r="G10" s="39">
        <v>1759195</v>
      </c>
      <c r="J10" s="40" t="str">
        <f t="shared" si="0"/>
        <v>C10, C11 = 22 pF, 50 V, C0G/NP0, 0805</v>
      </c>
    </row>
    <row r="11" spans="1:12" s="32" customFormat="1" ht="15" x14ac:dyDescent="0.2">
      <c r="A11" s="36" t="s">
        <v>79</v>
      </c>
      <c r="B11" s="34" t="s">
        <v>31</v>
      </c>
      <c r="C11" s="34" t="s">
        <v>32</v>
      </c>
      <c r="D11" s="36" t="s">
        <v>33</v>
      </c>
      <c r="E11" s="41" t="s">
        <v>66</v>
      </c>
      <c r="F11" s="35">
        <v>2</v>
      </c>
      <c r="G11" s="35">
        <v>1754103</v>
      </c>
      <c r="J11" s="33" t="str">
        <f t="shared" si="0"/>
        <v xml:space="preserve">C1, C2 = 10 µF, 20V, 2312 </v>
      </c>
    </row>
    <row r="12" spans="1:12" s="39" customFormat="1" ht="15" x14ac:dyDescent="0.2">
      <c r="A12" s="41" t="s">
        <v>83</v>
      </c>
      <c r="B12" s="38" t="s">
        <v>23</v>
      </c>
      <c r="C12" s="38" t="s">
        <v>70</v>
      </c>
      <c r="D12" s="38" t="s">
        <v>24</v>
      </c>
      <c r="E12" s="41" t="s">
        <v>71</v>
      </c>
      <c r="F12" s="39">
        <v>1</v>
      </c>
      <c r="G12" s="39">
        <v>1759432</v>
      </c>
      <c r="J12" s="40" t="str">
        <f t="shared" si="0"/>
        <v>C3 = 1 µF, 50 V, 0805</v>
      </c>
    </row>
    <row r="13" spans="1:12" s="39" customFormat="1" ht="15" x14ac:dyDescent="0.2">
      <c r="A13" s="41"/>
      <c r="B13" s="38"/>
      <c r="C13" s="38"/>
      <c r="D13" s="41"/>
      <c r="E13" s="38"/>
      <c r="J13" s="40"/>
    </row>
    <row r="14" spans="1:12" s="6" customFormat="1" ht="15" x14ac:dyDescent="0.2">
      <c r="A14" s="5" t="s">
        <v>9</v>
      </c>
      <c r="B14" s="5"/>
      <c r="C14" s="5"/>
      <c r="D14" s="5"/>
      <c r="E14" s="5"/>
      <c r="F14" s="6">
        <f>SUM(F15:F15)</f>
        <v>1</v>
      </c>
      <c r="J14" s="18" t="str">
        <f t="shared" si="0"/>
        <v>Inductor / Self</v>
      </c>
    </row>
    <row r="15" spans="1:12" ht="15" x14ac:dyDescent="0.2">
      <c r="A15" s="1" t="s">
        <v>80</v>
      </c>
      <c r="B15" s="1" t="s">
        <v>34</v>
      </c>
      <c r="C15" s="38" t="s">
        <v>35</v>
      </c>
      <c r="D15" s="38" t="s">
        <v>24</v>
      </c>
      <c r="E15" s="41" t="s">
        <v>67</v>
      </c>
      <c r="F15" s="39">
        <v>1</v>
      </c>
      <c r="G15" s="39">
        <v>1463501</v>
      </c>
      <c r="J15" s="15" t="str">
        <f t="shared" si="0"/>
        <v>L1 = 10 µH, 120 mA, 0805</v>
      </c>
    </row>
    <row r="16" spans="1:12" s="39" customFormat="1" ht="15" x14ac:dyDescent="0.2">
      <c r="A16" s="38"/>
      <c r="B16" s="38"/>
      <c r="C16" s="38"/>
      <c r="D16" s="38"/>
      <c r="E16" s="38"/>
      <c r="J16" s="40"/>
    </row>
    <row r="17" spans="1:10" s="6" customFormat="1" ht="15" x14ac:dyDescent="0.2">
      <c r="A17" s="5" t="s">
        <v>10</v>
      </c>
      <c r="B17" s="5"/>
      <c r="C17" s="5"/>
      <c r="D17" s="5"/>
      <c r="E17" s="5"/>
      <c r="F17" s="6">
        <f>SUM(F18:F22)</f>
        <v>8</v>
      </c>
      <c r="J17" s="18" t="str">
        <f t="shared" si="0"/>
        <v>Semiconductor</v>
      </c>
    </row>
    <row r="18" spans="1:10" ht="15" x14ac:dyDescent="0.2">
      <c r="A18" s="38" t="s">
        <v>87</v>
      </c>
      <c r="B18" s="1" t="s">
        <v>36</v>
      </c>
      <c r="C18" s="37" t="s">
        <v>37</v>
      </c>
      <c r="E18" s="41" t="s">
        <v>38</v>
      </c>
      <c r="F18" s="39">
        <v>1</v>
      </c>
      <c r="G18" s="37">
        <v>2115571</v>
      </c>
      <c r="J18" s="15" t="str">
        <f t="shared" si="0"/>
        <v>LED1 = LED RGBW Osram LE RTDUW S2W</v>
      </c>
    </row>
    <row r="19" spans="1:10" ht="15" x14ac:dyDescent="0.2">
      <c r="A19" s="38" t="s">
        <v>86</v>
      </c>
      <c r="B19" s="38" t="s">
        <v>39</v>
      </c>
      <c r="C19" s="38" t="s">
        <v>86</v>
      </c>
      <c r="D19" s="1" t="s">
        <v>40</v>
      </c>
      <c r="E19" s="41" t="s">
        <v>41</v>
      </c>
      <c r="F19" s="39">
        <v>4</v>
      </c>
      <c r="G19" s="39">
        <v>1857298</v>
      </c>
      <c r="J19" s="15" t="str">
        <f t="shared" si="0"/>
        <v>T1, T2, T3, T4 = IRFML8244TRPbF</v>
      </c>
    </row>
    <row r="20" spans="1:10" s="39" customFormat="1" ht="15" x14ac:dyDescent="0.2">
      <c r="A20" s="38" t="s">
        <v>92</v>
      </c>
      <c r="B20" s="38" t="s">
        <v>42</v>
      </c>
      <c r="C20" s="38" t="s">
        <v>77</v>
      </c>
      <c r="D20" s="38" t="s">
        <v>43</v>
      </c>
      <c r="E20" s="41" t="s">
        <v>44</v>
      </c>
      <c r="F20" s="39">
        <v>1</v>
      </c>
      <c r="G20" s="39">
        <v>1715486</v>
      </c>
      <c r="J20" s="40" t="str">
        <f t="shared" si="0"/>
        <v>IC3 = ATmega328P-AU</v>
      </c>
    </row>
    <row r="21" spans="1:10" s="39" customFormat="1" ht="15" x14ac:dyDescent="0.2">
      <c r="A21" s="38" t="s">
        <v>57</v>
      </c>
      <c r="B21" s="38" t="s">
        <v>45</v>
      </c>
      <c r="C21" s="38" t="s">
        <v>57</v>
      </c>
      <c r="D21" s="38" t="s">
        <v>46</v>
      </c>
      <c r="E21" s="41" t="s">
        <v>47</v>
      </c>
      <c r="F21" s="39">
        <v>1</v>
      </c>
      <c r="G21" s="39">
        <v>1685485</v>
      </c>
      <c r="J21" s="40" t="str">
        <f t="shared" si="0"/>
        <v>IC1 = LM1086CS-5.0/NOPB</v>
      </c>
    </row>
    <row r="22" spans="1:10" s="39" customFormat="1" ht="15" x14ac:dyDescent="0.2">
      <c r="A22" s="38" t="s">
        <v>75</v>
      </c>
      <c r="B22" s="38" t="s">
        <v>76</v>
      </c>
      <c r="C22" s="38" t="s">
        <v>75</v>
      </c>
      <c r="D22" s="38" t="s">
        <v>40</v>
      </c>
      <c r="E22" s="41" t="s">
        <v>48</v>
      </c>
      <c r="F22" s="39">
        <v>1</v>
      </c>
      <c r="G22" s="39">
        <v>1296592</v>
      </c>
      <c r="J22" s="40" t="str">
        <f t="shared" si="0"/>
        <v>IC2 = MCP1700T-3302E/TT</v>
      </c>
    </row>
    <row r="23" spans="1:10" s="39" customFormat="1" ht="15" x14ac:dyDescent="0.2">
      <c r="A23" s="38"/>
      <c r="B23" s="38"/>
      <c r="C23" s="38"/>
      <c r="D23" s="38"/>
      <c r="E23" s="41"/>
      <c r="J23" s="40"/>
    </row>
    <row r="24" spans="1:10" s="6" customFormat="1" ht="15" x14ac:dyDescent="0.2">
      <c r="A24" s="5" t="s">
        <v>11</v>
      </c>
      <c r="B24" s="5"/>
      <c r="C24" s="5"/>
      <c r="D24" s="5"/>
      <c r="E24" s="5"/>
      <c r="F24" s="6">
        <f>SUM(F25:F29)</f>
        <v>4</v>
      </c>
      <c r="J24" s="18" t="str">
        <f t="shared" si="0"/>
        <v>Other</v>
      </c>
    </row>
    <row r="25" spans="1:10" ht="15" x14ac:dyDescent="0.2">
      <c r="A25" s="1" t="s">
        <v>89</v>
      </c>
      <c r="B25" s="1" t="s">
        <v>49</v>
      </c>
      <c r="C25" s="38" t="s">
        <v>50</v>
      </c>
      <c r="E25" s="41" t="s">
        <v>93</v>
      </c>
      <c r="F25" s="39" t="s">
        <v>94</v>
      </c>
      <c r="G25" s="37">
        <v>1668082</v>
      </c>
      <c r="J25" s="15" t="str">
        <f t="shared" si="0"/>
        <v>K2, K3 = 2x Receptacle for IC4, 1x8, 2.54 mm pitch</v>
      </c>
    </row>
    <row r="26" spans="1:10" ht="15" x14ac:dyDescent="0.2">
      <c r="A26" s="1" t="s">
        <v>81</v>
      </c>
      <c r="B26" s="1" t="s">
        <v>51</v>
      </c>
      <c r="C26" s="38" t="s">
        <v>52</v>
      </c>
      <c r="E26" s="41" t="s">
        <v>60</v>
      </c>
      <c r="F26" s="39">
        <v>1</v>
      </c>
      <c r="G26" s="37">
        <v>1248132</v>
      </c>
      <c r="J26" s="15" t="str">
        <f t="shared" si="0"/>
        <v>K4 = Pin header 2x3, vertical, 2.54 mm pitch</v>
      </c>
    </row>
    <row r="27" spans="1:10" s="39" customFormat="1" ht="15" x14ac:dyDescent="0.2">
      <c r="A27" s="38" t="s">
        <v>84</v>
      </c>
      <c r="B27" s="38" t="s">
        <v>53</v>
      </c>
      <c r="C27" s="38" t="s">
        <v>54</v>
      </c>
      <c r="D27" s="38"/>
      <c r="E27" s="41" t="s">
        <v>69</v>
      </c>
      <c r="F27" s="39">
        <v>1</v>
      </c>
      <c r="G27" s="37">
        <v>1437638</v>
      </c>
      <c r="J27" s="40" t="str">
        <f t="shared" si="0"/>
        <v>S1 = Pushbutton, SPST, side actuated</v>
      </c>
    </row>
    <row r="28" spans="1:10" s="39" customFormat="1" ht="15" x14ac:dyDescent="0.2">
      <c r="A28" s="38" t="s">
        <v>85</v>
      </c>
      <c r="B28" s="38" t="s">
        <v>55</v>
      </c>
      <c r="C28" s="38" t="s">
        <v>56</v>
      </c>
      <c r="D28" s="38"/>
      <c r="E28" s="41" t="s">
        <v>64</v>
      </c>
      <c r="F28" s="39">
        <v>1</v>
      </c>
      <c r="G28" s="37">
        <v>2064023</v>
      </c>
      <c r="J28" s="40" t="str">
        <f t="shared" si="0"/>
        <v>X1 = Crystal, 16 MHz, 5 x 3.2 mm</v>
      </c>
    </row>
    <row r="29" spans="1:10" s="39" customFormat="1" ht="15" x14ac:dyDescent="0.2">
      <c r="A29" s="38" t="s">
        <v>82</v>
      </c>
      <c r="B29" s="38" t="s">
        <v>62</v>
      </c>
      <c r="C29" s="38" t="s">
        <v>63</v>
      </c>
      <c r="D29" s="38"/>
      <c r="E29" s="41" t="s">
        <v>61</v>
      </c>
      <c r="F29" s="39">
        <v>1</v>
      </c>
      <c r="G29" s="37">
        <v>1617204</v>
      </c>
      <c r="J29" s="40"/>
    </row>
    <row r="30" spans="1:10" s="39" customFormat="1" ht="15" x14ac:dyDescent="0.2">
      <c r="A30" s="38"/>
      <c r="B30" s="38"/>
      <c r="C30" s="38"/>
      <c r="D30" s="38"/>
      <c r="E30" s="41"/>
      <c r="G30" s="37"/>
      <c r="J30" s="40"/>
    </row>
    <row r="31" spans="1:10" s="6" customFormat="1" ht="15" x14ac:dyDescent="0.2">
      <c r="A31" s="5" t="s">
        <v>12</v>
      </c>
      <c r="B31" s="5"/>
      <c r="C31" s="5"/>
      <c r="D31" s="5"/>
      <c r="E31" s="5"/>
      <c r="J31" s="18" t="str">
        <f t="shared" si="0"/>
        <v>Misc.</v>
      </c>
    </row>
    <row r="32" spans="1:10" s="8" customFormat="1" ht="15" x14ac:dyDescent="0.2">
      <c r="A32" s="7" t="s">
        <v>95</v>
      </c>
      <c r="B32" s="7" t="s">
        <v>88</v>
      </c>
      <c r="C32" s="7" t="s">
        <v>96</v>
      </c>
      <c r="D32" s="7"/>
      <c r="E32" s="7" t="s">
        <v>68</v>
      </c>
      <c r="F32" s="8">
        <v>1</v>
      </c>
      <c r="J32" s="15" t="str">
        <f t="shared" si="0"/>
        <v>IC4 = BL600 e-BoB (140270-91)</v>
      </c>
    </row>
    <row r="33" spans="1:10" ht="15" x14ac:dyDescent="0.2">
      <c r="J33" s="15" t="str">
        <f t="shared" si="0"/>
        <v/>
      </c>
    </row>
    <row r="34" spans="1:10" ht="15" x14ac:dyDescent="0.2">
      <c r="G34" s="8"/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J37" s="15" t="str">
        <f t="shared" si="0"/>
        <v/>
      </c>
    </row>
    <row r="38" spans="1:10" ht="15" x14ac:dyDescent="0.2"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A43"/>
      <c r="J43" s="15" t="str">
        <f t="shared" si="0"/>
        <v/>
      </c>
    </row>
    <row r="44" spans="1:10" ht="15" x14ac:dyDescent="0.2">
      <c r="A44"/>
      <c r="J44" s="15" t="str">
        <f t="shared" si="0"/>
        <v/>
      </c>
    </row>
    <row r="45" spans="1:10" ht="15" x14ac:dyDescent="0.2">
      <c r="A45"/>
      <c r="J45" s="15" t="str">
        <f t="shared" si="0"/>
        <v/>
      </c>
    </row>
    <row r="46" spans="1:10" ht="15" x14ac:dyDescent="0.2">
      <c r="A46"/>
      <c r="J46" s="15" t="str">
        <f t="shared" si="0"/>
        <v/>
      </c>
    </row>
    <row r="47" spans="1:10" ht="15" x14ac:dyDescent="0.2">
      <c r="A47"/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:10" ht="15" x14ac:dyDescent="0.2">
      <c r="J49" s="15" t="str">
        <f t="shared" si="0"/>
        <v/>
      </c>
    </row>
    <row r="50" spans="1:10" ht="15" x14ac:dyDescent="0.2">
      <c r="J50" s="15" t="str">
        <f t="shared" si="0"/>
        <v/>
      </c>
    </row>
    <row r="51" spans="1:10" ht="15" x14ac:dyDescent="0.2">
      <c r="A51"/>
      <c r="J51" s="15" t="str">
        <f t="shared" si="0"/>
        <v/>
      </c>
    </row>
    <row r="52" spans="1:10" ht="15" x14ac:dyDescent="0.2">
      <c r="J52" s="15" t="str">
        <f t="shared" si="0"/>
        <v/>
      </c>
    </row>
    <row r="53" spans="1:10" ht="15" x14ac:dyDescent="0.2">
      <c r="J53" s="15" t="str">
        <f t="shared" si="0"/>
        <v/>
      </c>
    </row>
    <row r="54" spans="1:10" ht="15" x14ac:dyDescent="0.2">
      <c r="J54" s="15" t="str">
        <f t="shared" si="0"/>
        <v/>
      </c>
    </row>
    <row r="55" spans="1:10" ht="15" x14ac:dyDescent="0.2">
      <c r="J55" s="15" t="str">
        <f t="shared" si="0"/>
        <v/>
      </c>
    </row>
    <row r="56" spans="1:10" ht="15" x14ac:dyDescent="0.2">
      <c r="J56" s="15" t="str">
        <f t="shared" si="0"/>
        <v/>
      </c>
    </row>
    <row r="57" spans="1:10" ht="15" x14ac:dyDescent="0.2">
      <c r="J57" s="15" t="str">
        <f t="shared" si="0"/>
        <v/>
      </c>
    </row>
    <row r="58" spans="1:10" ht="15" x14ac:dyDescent="0.2">
      <c r="J58" s="15" t="str">
        <f t="shared" si="0"/>
        <v/>
      </c>
    </row>
    <row r="59" spans="1:10" ht="15" x14ac:dyDescent="0.2">
      <c r="J59" s="15" t="str">
        <f t="shared" si="0"/>
        <v/>
      </c>
    </row>
    <row r="60" spans="1:10" ht="15" x14ac:dyDescent="0.2">
      <c r="J60" s="15" t="str">
        <f t="shared" si="0"/>
        <v/>
      </c>
    </row>
    <row r="61" spans="1:10" ht="15" x14ac:dyDescent="0.2">
      <c r="J61" s="15" t="str">
        <f t="shared" si="0"/>
        <v/>
      </c>
    </row>
    <row r="62" spans="1:10" ht="15" x14ac:dyDescent="0.2">
      <c r="J62" s="15" t="str">
        <f t="shared" si="0"/>
        <v/>
      </c>
    </row>
    <row r="63" spans="1:10" ht="15" x14ac:dyDescent="0.2"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si="0"/>
        <v/>
      </c>
    </row>
    <row r="77" spans="10:10" ht="15" x14ac:dyDescent="0.2">
      <c r="J77" s="15" t="str">
        <f t="shared" si="0"/>
        <v/>
      </c>
    </row>
    <row r="78" spans="10:10" ht="15" x14ac:dyDescent="0.2">
      <c r="J78" s="15" t="str">
        <f t="shared" si="0"/>
        <v/>
      </c>
    </row>
    <row r="79" spans="10:10" ht="15" x14ac:dyDescent="0.2">
      <c r="J79" s="15" t="str">
        <f t="shared" ref="J79:J111" si="1">CONCATENATE(E79,IF(ISBLANK(E79),""," = "),A79)</f>
        <v/>
      </c>
    </row>
    <row r="80" spans="10:10" ht="15" x14ac:dyDescent="0.2">
      <c r="J80" s="15" t="str">
        <f t="shared" si="1"/>
        <v/>
      </c>
    </row>
    <row r="81" spans="10:10" ht="15" x14ac:dyDescent="0.2">
      <c r="J81" s="15" t="str">
        <f t="shared" si="1"/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  <row r="95" spans="10:10" ht="15" x14ac:dyDescent="0.2">
      <c r="J95" s="15" t="str">
        <f t="shared" si="1"/>
        <v/>
      </c>
    </row>
    <row r="96" spans="10:10" ht="15" x14ac:dyDescent="0.2">
      <c r="J96" s="15" t="str">
        <f t="shared" si="1"/>
        <v/>
      </c>
    </row>
    <row r="97" spans="10:10" ht="15" x14ac:dyDescent="0.2">
      <c r="J97" s="15" t="str">
        <f t="shared" si="1"/>
        <v/>
      </c>
    </row>
    <row r="98" spans="10:10" ht="15" x14ac:dyDescent="0.2">
      <c r="J98" s="15" t="str">
        <f t="shared" si="1"/>
        <v/>
      </c>
    </row>
    <row r="99" spans="10:10" ht="15" x14ac:dyDescent="0.2">
      <c r="J99" s="15" t="str">
        <f t="shared" si="1"/>
        <v/>
      </c>
    </row>
    <row r="100" spans="10:10" ht="15" x14ac:dyDescent="0.2">
      <c r="J100" s="15" t="str">
        <f t="shared" si="1"/>
        <v/>
      </c>
    </row>
    <row r="101" spans="10:10" ht="15" x14ac:dyDescent="0.2">
      <c r="J101" s="15" t="str">
        <f t="shared" si="1"/>
        <v/>
      </c>
    </row>
    <row r="102" spans="10:10" ht="15" x14ac:dyDescent="0.2">
      <c r="J102" s="15" t="str">
        <f t="shared" si="1"/>
        <v/>
      </c>
    </row>
    <row r="103" spans="10:10" ht="15" x14ac:dyDescent="0.2">
      <c r="J103" s="15" t="str">
        <f t="shared" si="1"/>
        <v/>
      </c>
    </row>
    <row r="104" spans="10:10" ht="15" x14ac:dyDescent="0.2">
      <c r="J104" s="15" t="str">
        <f t="shared" si="1"/>
        <v/>
      </c>
    </row>
    <row r="105" spans="10:10" ht="15" x14ac:dyDescent="0.2">
      <c r="J105" s="15" t="str">
        <f t="shared" si="1"/>
        <v/>
      </c>
    </row>
    <row r="106" spans="10:10" ht="15" x14ac:dyDescent="0.2">
      <c r="J106" s="15" t="str">
        <f t="shared" si="1"/>
        <v/>
      </c>
    </row>
    <row r="107" spans="10:10" ht="15" x14ac:dyDescent="0.2">
      <c r="J107" s="15" t="str">
        <f t="shared" si="1"/>
        <v/>
      </c>
    </row>
    <row r="108" spans="10:10" ht="15" x14ac:dyDescent="0.2">
      <c r="J108" s="15" t="str">
        <f t="shared" si="1"/>
        <v/>
      </c>
    </row>
    <row r="109" spans="10:10" ht="15" x14ac:dyDescent="0.2">
      <c r="J109" s="15" t="str">
        <f t="shared" si="1"/>
        <v/>
      </c>
    </row>
    <row r="110" spans="10:10" ht="15" x14ac:dyDescent="0.2">
      <c r="J110" s="15" t="str">
        <f t="shared" si="1"/>
        <v/>
      </c>
    </row>
    <row r="111" spans="10:10" ht="15" x14ac:dyDescent="0.2">
      <c r="J111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43" t="s">
        <v>13</v>
      </c>
      <c r="B1" s="43"/>
      <c r="C1" s="43"/>
      <c r="D1" s="43"/>
    </row>
    <row r="2" spans="1:4" s="9" customFormat="1" ht="14.85" customHeight="1" x14ac:dyDescent="0.2">
      <c r="A2" s="10" t="s">
        <v>14</v>
      </c>
      <c r="B2" s="11" t="s">
        <v>15</v>
      </c>
      <c r="C2" s="11" t="s">
        <v>16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trainee | Niek Laskarzewski</dc:creator>
  <cp:lastModifiedBy>CPV</cp:lastModifiedBy>
  <cp:lastPrinted>2009-08-03T09:49:46Z</cp:lastPrinted>
  <dcterms:created xsi:type="dcterms:W3CDTF">2009-05-15T08:53:47Z</dcterms:created>
  <dcterms:modified xsi:type="dcterms:W3CDTF">2015-09-28T07:18:05Z</dcterms:modified>
</cp:coreProperties>
</file>