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0" windowWidth="16380" windowHeight="8190" tabRatio="212" activeTab="0"/>
  </bookViews>
  <sheets>
    <sheet name="BOM" sheetId="1" r:id="rId1"/>
    <sheet name="history" sheetId="2" r:id="rId2"/>
  </sheets>
  <definedNames>
    <definedName name="_xlnm.Print_Area" localSheetId="0">'BOM'!$A$1:$I$40</definedName>
  </definedNames>
  <calcPr calcId="145621"/>
</workbook>
</file>

<file path=xl/sharedStrings.xml><?xml version="1.0" encoding="utf-8"?>
<sst xmlns="http://schemas.openxmlformats.org/spreadsheetml/2006/main" count="99" uniqueCount="88">
  <si>
    <t>Description</t>
  </si>
  <si>
    <t>Manufacturer</t>
  </si>
  <si>
    <t>Reference</t>
  </si>
  <si>
    <t>Footprint</t>
  </si>
  <si>
    <t>Designation</t>
  </si>
  <si>
    <t>Farnell</t>
  </si>
  <si>
    <t>Resistor</t>
  </si>
  <si>
    <t>Capacitor</t>
  </si>
  <si>
    <t>Other</t>
  </si>
  <si>
    <t>Misc.</t>
  </si>
  <si>
    <t>DOCUMENT HISTORY</t>
  </si>
  <si>
    <t>Date</t>
  </si>
  <si>
    <t>Rev.</t>
  </si>
  <si>
    <t>Author</t>
  </si>
  <si>
    <t>Qnt</t>
  </si>
  <si>
    <t>RS</t>
  </si>
  <si>
    <t>copy colom J - past value only</t>
  </si>
  <si>
    <t>BOMformul</t>
  </si>
  <si>
    <t>BOM for editors</t>
  </si>
  <si>
    <t>Conrad</t>
  </si>
  <si>
    <t>Multicomp</t>
  </si>
  <si>
    <t>MC01W0805510K</t>
  </si>
  <si>
    <t>RC0805_140409</t>
  </si>
  <si>
    <t>R1</t>
  </si>
  <si>
    <t>MC01W080551K</t>
  </si>
  <si>
    <t>R2</t>
  </si>
  <si>
    <t>MC01W0805547R</t>
  </si>
  <si>
    <t>R3</t>
  </si>
  <si>
    <t>10 kΩ, 5%, 0W1, SMD 0805</t>
  </si>
  <si>
    <t>1 kΩ, 5%, 0W1, SMD 0805</t>
  </si>
  <si>
    <t>47 Ω, 5%, 0W1, SMD 0805</t>
  </si>
  <si>
    <t>22 Ω, 5 %, 0W5, SMD 1206</t>
  </si>
  <si>
    <t>TE Connectivity</t>
  </si>
  <si>
    <t>CRGH1206J22R</t>
  </si>
  <si>
    <t>RC1206_120631</t>
  </si>
  <si>
    <t>R4</t>
  </si>
  <si>
    <t>MC0805B104K500CT</t>
  </si>
  <si>
    <t>C1</t>
  </si>
  <si>
    <t>100 nF, 50 V, X7R, SMD 0805</t>
  </si>
  <si>
    <t>470 nF, 50 V, X7R, 0805</t>
  </si>
  <si>
    <t>MC0805B474K500CT</t>
  </si>
  <si>
    <t>C2</t>
  </si>
  <si>
    <t>Inductor</t>
  </si>
  <si>
    <t>none</t>
  </si>
  <si>
    <t>Semiconductor</t>
  </si>
  <si>
    <t>SML-LX1210IGC-TR</t>
  </si>
  <si>
    <t>DUAL_LED_4p</t>
  </si>
  <si>
    <t>D1</t>
  </si>
  <si>
    <t>2N7002, SMD SOT-23</t>
  </si>
  <si>
    <t>Lumex</t>
  </si>
  <si>
    <t>ON Semiconductor</t>
  </si>
  <si>
    <t>2N7002ET1G</t>
  </si>
  <si>
    <t>SOT23_130485</t>
  </si>
  <si>
    <t>T1</t>
  </si>
  <si>
    <t>PIC16F1455, SMD SOIC-14</t>
  </si>
  <si>
    <t>Microchip</t>
  </si>
  <si>
    <t>PIC16F1455-I/SL</t>
  </si>
  <si>
    <t>SOIC-SL14_N</t>
  </si>
  <si>
    <t>IC1</t>
  </si>
  <si>
    <t>USB Plug, 2.0 Type A, right angle, SMD</t>
  </si>
  <si>
    <t>Lumberg</t>
  </si>
  <si>
    <t>2410 07</t>
  </si>
  <si>
    <t>USBA_SMD_PLUG</t>
  </si>
  <si>
    <t>K1</t>
  </si>
  <si>
    <t>4-103323-1</t>
  </si>
  <si>
    <t>SIL5E</t>
  </si>
  <si>
    <t>5way pin header, SIL, horizontal</t>
  </si>
  <si>
    <t>4-103321-8</t>
  </si>
  <si>
    <t>2way pin header, SIL, vertical</t>
  </si>
  <si>
    <t>SIL2E</t>
  </si>
  <si>
    <t>K3,K4</t>
  </si>
  <si>
    <t>CRR03-1A, dry reed relay, SPST-NO, 3 V/70 Ω, 170V/0A5</t>
  </si>
  <si>
    <t>Standex Meder</t>
  </si>
  <si>
    <t>CRR03-1A</t>
  </si>
  <si>
    <t>CRR-1A</t>
  </si>
  <si>
    <t>RE1</t>
  </si>
  <si>
    <t>LED1</t>
  </si>
  <si>
    <t>TS4148 RY, SMD 0805</t>
  </si>
  <si>
    <t>Taiwan Semiconductor</t>
  </si>
  <si>
    <t>TS4148 RY</t>
  </si>
  <si>
    <t>D0805_120437</t>
  </si>
  <si>
    <t>PCB 140344-1 v1.1</t>
  </si>
  <si>
    <t>BOM::140344-1::PC Watchdog::v1.1</t>
  </si>
  <si>
    <t>SML-LX1210IGC-TR, dual led red/green, 160°, SMD 2.7x2 mm</t>
  </si>
  <si>
    <t>Strapubox</t>
  </si>
  <si>
    <t>USB1KL</t>
  </si>
  <si>
    <t>Enclosure Strapubox USB 1 transparent, 56x20x12 mm</t>
  </si>
  <si>
    <t>K2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</si>
</sst>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"/>
  </numFmts>
  <fonts count="10">
    <font>
      <sz val="10"/>
      <name val="Arial"/>
      <family val="2"/>
    </font>
    <font>
      <b/>
      <sz val="16"/>
      <color indexed="9"/>
      <name val="Arial"/>
      <family val="2"/>
    </font>
    <font>
      <sz val="16"/>
      <color indexed="9"/>
      <name val="Arial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9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sz val="11"/>
      <name val="Calibri"/>
      <family val="2"/>
    </font>
  </fonts>
  <fills count="7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63"/>
        <bgColor indexed="64"/>
      </patternFill>
    </fill>
  </fills>
  <borders count="4">
    <border>
      <left/>
      <right/>
      <top/>
      <bottom/>
      <diagonal/>
    </border>
    <border>
      <left style="medium">
        <color indexed="8"/>
      </left>
      <right style="medium">
        <color indexed="8"/>
      </right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0">
    <xf numFmtId="0" fontId="0" fillId="0" borderId="0" xfId="0"/>
    <xf numFmtId="49" fontId="0" fillId="0" borderId="0" xfId="0" applyNumberFormat="1" applyFont="1"/>
    <xf numFmtId="0" fontId="0" fillId="0" borderId="0" xfId="0" applyFont="1"/>
    <xf numFmtId="0" fontId="2" fillId="2" borderId="0" xfId="0" applyFont="1" applyFill="1"/>
    <xf numFmtId="49" fontId="2" fillId="2" borderId="0" xfId="0" applyNumberFormat="1" applyFont="1" applyFill="1"/>
    <xf numFmtId="49" fontId="3" fillId="3" borderId="0" xfId="0" applyNumberFormat="1" applyFont="1" applyFill="1"/>
    <xf numFmtId="0" fontId="3" fillId="3" borderId="0" xfId="0" applyFont="1" applyFill="1"/>
    <xf numFmtId="49" fontId="4" fillId="0" borderId="0" xfId="0" applyNumberFormat="1" applyFont="1" applyFill="1"/>
    <xf numFmtId="0" fontId="4" fillId="0" borderId="0" xfId="0" applyFont="1" applyFill="1"/>
    <xf numFmtId="0" fontId="6" fillId="0" borderId="0" xfId="0" applyFont="1"/>
    <xf numFmtId="0" fontId="5" fillId="2" borderId="1" xfId="0" applyFont="1" applyFill="1" applyBorder="1" applyAlignment="1">
      <alignment vertical="top" wrapText="1"/>
    </xf>
    <xf numFmtId="0" fontId="5" fillId="2" borderId="2" xfId="0" applyFont="1" applyFill="1" applyBorder="1" applyAlignment="1">
      <alignment vertical="top" wrapText="1"/>
    </xf>
    <xf numFmtId="164" fontId="0" fillId="0" borderId="0" xfId="0" applyNumberFormat="1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164" fontId="0" fillId="0" borderId="0" xfId="0" applyNumberFormat="1" applyFont="1"/>
    <xf numFmtId="0" fontId="9" fillId="0" borderId="0" xfId="0" applyFont="1" applyAlignment="1">
      <alignment vertical="center"/>
    </xf>
    <xf numFmtId="49" fontId="3" fillId="4" borderId="0" xfId="0" applyNumberFormat="1" applyFont="1" applyFill="1"/>
    <xf numFmtId="0" fontId="3" fillId="4" borderId="0" xfId="0" applyFont="1" applyFill="1"/>
    <xf numFmtId="0" fontId="9" fillId="5" borderId="0" xfId="0" applyFont="1" applyFill="1" applyAlignment="1">
      <alignment vertical="center"/>
    </xf>
    <xf numFmtId="0" fontId="2" fillId="2" borderId="0" xfId="0" applyFont="1" applyFill="1" applyAlignment="1">
      <alignment wrapText="1"/>
    </xf>
    <xf numFmtId="0" fontId="8" fillId="2" borderId="0" xfId="0" applyFont="1" applyFill="1"/>
    <xf numFmtId="0" fontId="0" fillId="0" borderId="0" xfId="0" applyFont="1" applyAlignment="1">
      <alignment vertical="top" wrapText="1"/>
    </xf>
    <xf numFmtId="0" fontId="0" fillId="0" borderId="0" xfId="0"/>
    <xf numFmtId="49" fontId="0" fillId="0" borderId="0" xfId="0" applyNumberFormat="1" applyFont="1"/>
    <xf numFmtId="49" fontId="0" fillId="0" borderId="0" xfId="0" applyNumberFormat="1" applyFont="1" applyFill="1"/>
    <xf numFmtId="0" fontId="0" fillId="0" borderId="0" xfId="0" applyAlignment="1">
      <alignment vertical="top" wrapText="1"/>
    </xf>
    <xf numFmtId="0" fontId="0" fillId="0" borderId="0" xfId="0"/>
    <xf numFmtId="49" fontId="0" fillId="0" borderId="0" xfId="0" applyNumberFormat="1" applyFont="1"/>
    <xf numFmtId="49" fontId="0" fillId="0" borderId="0" xfId="0" applyNumberFormat="1" applyFont="1" applyFill="1"/>
    <xf numFmtId="0" fontId="0" fillId="0" borderId="0" xfId="0" applyAlignment="1">
      <alignment vertical="top" wrapText="1"/>
    </xf>
    <xf numFmtId="0" fontId="0" fillId="0" borderId="0" xfId="0"/>
    <xf numFmtId="49" fontId="0" fillId="0" borderId="0" xfId="0" applyNumberFormat="1" applyFont="1"/>
    <xf numFmtId="49" fontId="0" fillId="0" borderId="0" xfId="0" applyNumberFormat="1" applyFont="1" applyFill="1"/>
    <xf numFmtId="0" fontId="0" fillId="0" borderId="0" xfId="0" applyAlignment="1">
      <alignment vertical="top" wrapText="1"/>
    </xf>
    <xf numFmtId="49" fontId="0" fillId="0" borderId="0" xfId="0" applyNumberFormat="1" applyFont="1"/>
    <xf numFmtId="0" fontId="0" fillId="0" borderId="0" xfId="0" applyFont="1"/>
    <xf numFmtId="49" fontId="0" fillId="0" borderId="0" xfId="0" applyNumberFormat="1" applyFont="1" applyFill="1"/>
    <xf numFmtId="49" fontId="0" fillId="0" borderId="0" xfId="0" applyNumberFormat="1" applyFont="1"/>
    <xf numFmtId="0" fontId="0" fillId="0" borderId="0" xfId="0" applyFont="1"/>
    <xf numFmtId="49" fontId="0" fillId="0" borderId="0" xfId="0" applyNumberFormat="1" applyFont="1" applyFill="1"/>
    <xf numFmtId="49" fontId="0" fillId="0" borderId="0" xfId="0" applyNumberFormat="1" applyFont="1"/>
    <xf numFmtId="0" fontId="0" fillId="0" borderId="0" xfId="0" applyFont="1"/>
    <xf numFmtId="49" fontId="4" fillId="0" borderId="0" xfId="0" applyNumberFormat="1" applyFont="1" applyFill="1"/>
    <xf numFmtId="0" fontId="4" fillId="0" borderId="0" xfId="0" applyFont="1" applyFill="1"/>
    <xf numFmtId="49" fontId="0" fillId="0" borderId="0" xfId="0" applyNumberFormat="1" applyFont="1"/>
    <xf numFmtId="0" fontId="0" fillId="0" borderId="0" xfId="0" applyFont="1"/>
    <xf numFmtId="49" fontId="4" fillId="0" borderId="0" xfId="0" applyNumberFormat="1" applyFont="1" applyFill="1"/>
    <xf numFmtId="0" fontId="4" fillId="0" borderId="0" xfId="0" applyFont="1" applyFill="1"/>
    <xf numFmtId="49" fontId="1" fillId="2" borderId="0" xfId="0" applyNumberFormat="1" applyFont="1" applyFill="1" applyAlignment="1">
      <alignment horizontal="left"/>
    </xf>
    <xf numFmtId="0" fontId="5" fillId="6" borderId="3" xfId="0" applyFont="1" applyFill="1" applyBorder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3"/>
  <sheetViews>
    <sheetView tabSelected="1" workbookViewId="0" topLeftCell="A1">
      <selection activeCell="E20" sqref="E20"/>
    </sheetView>
  </sheetViews>
  <sheetFormatPr defaultColWidth="11.57421875" defaultRowHeight="12.75"/>
  <cols>
    <col min="1" max="1" width="52.57421875" style="1" customWidth="1"/>
    <col min="2" max="2" width="20.00390625" style="1" bestFit="1" customWidth="1"/>
    <col min="3" max="3" width="19.00390625" style="1" bestFit="1" customWidth="1"/>
    <col min="4" max="4" width="17.57421875" style="1" bestFit="1" customWidth="1"/>
    <col min="5" max="5" width="17.28125" style="1" bestFit="1" customWidth="1"/>
    <col min="6" max="6" width="6.00390625" style="2" bestFit="1" customWidth="1"/>
    <col min="7" max="7" width="10.28125" style="2" bestFit="1" customWidth="1"/>
    <col min="8" max="9" width="11.57421875" style="2" customWidth="1"/>
    <col min="10" max="10" width="61.00390625" style="2" bestFit="1" customWidth="1"/>
    <col min="11" max="11" width="48.7109375" style="2" customWidth="1"/>
    <col min="12" max="16384" width="11.57421875" style="2" customWidth="1"/>
  </cols>
  <sheetData>
    <row r="1" spans="1:11" s="3" customFormat="1" ht="20.25">
      <c r="A1" s="48" t="s">
        <v>82</v>
      </c>
      <c r="B1" s="48"/>
      <c r="C1" s="48"/>
      <c r="D1" s="48"/>
      <c r="E1" s="48"/>
      <c r="F1" s="48"/>
      <c r="K1" s="20" t="s">
        <v>16</v>
      </c>
    </row>
    <row r="2" spans="1:11" s="3" customFormat="1" ht="20.25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3" t="s">
        <v>14</v>
      </c>
      <c r="G2" s="3" t="s">
        <v>5</v>
      </c>
      <c r="H2" s="3" t="s">
        <v>19</v>
      </c>
      <c r="I2" s="3" t="s">
        <v>15</v>
      </c>
      <c r="J2" s="3" t="s">
        <v>17</v>
      </c>
      <c r="K2" s="19" t="s">
        <v>18</v>
      </c>
    </row>
    <row r="3" spans="1:10" s="17" customFormat="1" ht="15">
      <c r="A3" s="16" t="s">
        <v>6</v>
      </c>
      <c r="B3" s="16"/>
      <c r="C3" s="16"/>
      <c r="D3" s="16"/>
      <c r="E3" s="16"/>
      <c r="F3" s="17">
        <f>SUM(F4:F7)</f>
        <v>4</v>
      </c>
      <c r="J3" s="18" t="str">
        <f>CONCATENATE(E3,IF(ISBLANK(E3),""," = "),A3)</f>
        <v>Resistor</v>
      </c>
    </row>
    <row r="4" spans="1:10" ht="15">
      <c r="A4" s="24" t="s">
        <v>28</v>
      </c>
      <c r="B4" s="23" t="s">
        <v>20</v>
      </c>
      <c r="C4" s="22" t="s">
        <v>21</v>
      </c>
      <c r="D4" s="23" t="s">
        <v>22</v>
      </c>
      <c r="E4" s="23" t="s">
        <v>23</v>
      </c>
      <c r="F4" s="25">
        <v>1</v>
      </c>
      <c r="G4" s="22">
        <v>9333720</v>
      </c>
      <c r="J4" s="15" t="str">
        <f aca="true" t="shared" si="0" ref="J4:J70">CONCATENATE(E4,IF(ISBLANK(E4),""," = "),A4)</f>
        <v>R1 = 10 kΩ, 5%, 0W1, SMD 0805</v>
      </c>
    </row>
    <row r="5" spans="1:10" ht="15">
      <c r="A5" s="28" t="s">
        <v>29</v>
      </c>
      <c r="B5" s="27" t="s">
        <v>20</v>
      </c>
      <c r="C5" s="26" t="s">
        <v>24</v>
      </c>
      <c r="D5" s="27" t="s">
        <v>22</v>
      </c>
      <c r="E5" s="27" t="s">
        <v>25</v>
      </c>
      <c r="F5" s="29">
        <v>1</v>
      </c>
      <c r="G5" s="26">
        <v>9333711</v>
      </c>
      <c r="J5" s="15" t="str">
        <f t="shared" si="0"/>
        <v>R2 = 1 kΩ, 5%, 0W1, SMD 0805</v>
      </c>
    </row>
    <row r="6" spans="1:10" ht="15">
      <c r="A6" s="32" t="s">
        <v>30</v>
      </c>
      <c r="B6" s="31" t="s">
        <v>20</v>
      </c>
      <c r="C6" s="30" t="s">
        <v>26</v>
      </c>
      <c r="D6" s="31" t="s">
        <v>22</v>
      </c>
      <c r="E6" s="31" t="s">
        <v>27</v>
      </c>
      <c r="F6" s="33">
        <v>1</v>
      </c>
      <c r="G6" s="30">
        <v>9334564</v>
      </c>
      <c r="J6" s="15" t="str">
        <f t="shared" si="0"/>
        <v>R3 = 47 Ω, 5%, 0W1, SMD 0805</v>
      </c>
    </row>
    <row r="7" spans="1:10" ht="15">
      <c r="A7" s="1" t="s">
        <v>31</v>
      </c>
      <c r="B7" s="1" t="s">
        <v>32</v>
      </c>
      <c r="C7" t="s">
        <v>33</v>
      </c>
      <c r="D7" s="1" t="s">
        <v>34</v>
      </c>
      <c r="E7" s="1" t="s">
        <v>35</v>
      </c>
      <c r="F7" s="21">
        <v>1</v>
      </c>
      <c r="G7">
        <v>2331841</v>
      </c>
      <c r="J7" s="15" t="str">
        <f t="shared" si="0"/>
        <v>R4 = 22 Ω, 5 %, 0W5, SMD 1206</v>
      </c>
    </row>
    <row r="8" spans="1:10" s="17" customFormat="1" ht="15">
      <c r="A8" s="16" t="s">
        <v>7</v>
      </c>
      <c r="B8" s="16"/>
      <c r="C8" s="16"/>
      <c r="D8" s="16"/>
      <c r="E8" s="16"/>
      <c r="F8" s="17">
        <f>SUM(F9:F10)</f>
        <v>2</v>
      </c>
      <c r="J8" s="18" t="str">
        <f t="shared" si="0"/>
        <v>Capacitor</v>
      </c>
    </row>
    <row r="9" spans="1:10" ht="15">
      <c r="A9" s="36" t="s">
        <v>38</v>
      </c>
      <c r="B9" s="34" t="s">
        <v>20</v>
      </c>
      <c r="C9" s="34" t="s">
        <v>36</v>
      </c>
      <c r="D9" s="34" t="s">
        <v>22</v>
      </c>
      <c r="E9" s="34" t="s">
        <v>37</v>
      </c>
      <c r="F9" s="21">
        <v>1</v>
      </c>
      <c r="G9" s="35">
        <v>1759265</v>
      </c>
      <c r="J9" s="15" t="str">
        <f>CONCATENATE(E9,IF(ISBLANK(E9),""," = "),A9)</f>
        <v>C1 = 100 nF, 50 V, X7R, SMD 0805</v>
      </c>
    </row>
    <row r="10" spans="1:10" ht="15">
      <c r="A10" s="39" t="s">
        <v>39</v>
      </c>
      <c r="B10" s="37" t="s">
        <v>20</v>
      </c>
      <c r="C10" s="37" t="s">
        <v>40</v>
      </c>
      <c r="D10" s="37" t="s">
        <v>22</v>
      </c>
      <c r="E10" s="37" t="s">
        <v>41</v>
      </c>
      <c r="F10" s="21">
        <v>1</v>
      </c>
      <c r="G10" s="38">
        <v>2320847</v>
      </c>
      <c r="J10" s="15" t="str">
        <f t="shared" si="0"/>
        <v>C2 = 470 nF, 50 V, X7R, 0805</v>
      </c>
    </row>
    <row r="11" spans="1:10" s="6" customFormat="1" ht="15">
      <c r="A11" s="5" t="s">
        <v>42</v>
      </c>
      <c r="B11" s="5"/>
      <c r="C11" s="5"/>
      <c r="D11" s="5"/>
      <c r="E11" s="5"/>
      <c r="F11" s="6">
        <f>SUM(F12:F12)</f>
        <v>0</v>
      </c>
      <c r="J11" s="18" t="str">
        <f t="shared" si="0"/>
        <v>Inductor</v>
      </c>
    </row>
    <row r="12" spans="1:10" ht="15">
      <c r="A12" s="1" t="s">
        <v>43</v>
      </c>
      <c r="C12"/>
      <c r="G12"/>
      <c r="H12" s="1"/>
      <c r="J12" s="15" t="str">
        <f t="shared" si="0"/>
        <v>none</v>
      </c>
    </row>
    <row r="13" spans="1:10" s="6" customFormat="1" ht="15">
      <c r="A13" s="5" t="s">
        <v>44</v>
      </c>
      <c r="B13" s="5"/>
      <c r="C13" s="5"/>
      <c r="D13" s="5"/>
      <c r="E13" s="5"/>
      <c r="F13" s="6">
        <f>SUM(F14:F16)</f>
        <v>3</v>
      </c>
      <c r="J13" s="18" t="str">
        <f t="shared" si="0"/>
        <v>Semiconductor</v>
      </c>
    </row>
    <row r="14" spans="1:10" ht="15">
      <c r="A14" t="s">
        <v>83</v>
      </c>
      <c r="B14" s="1" t="s">
        <v>49</v>
      </c>
      <c r="C14" t="s">
        <v>45</v>
      </c>
      <c r="D14" s="1" t="s">
        <v>46</v>
      </c>
      <c r="E14" s="1" t="s">
        <v>76</v>
      </c>
      <c r="F14" s="2">
        <v>1</v>
      </c>
      <c r="G14">
        <v>2062277</v>
      </c>
      <c r="J14" s="15" t="str">
        <f t="shared" si="0"/>
        <v>LED1 = SML-LX1210IGC-TR, dual led red/green, 160°, SMD 2.7x2 mm</v>
      </c>
    </row>
    <row r="15" spans="1:10" s="45" customFormat="1" ht="15">
      <c r="A15" s="30" t="s">
        <v>77</v>
      </c>
      <c r="B15" s="44" t="s">
        <v>78</v>
      </c>
      <c r="C15" s="30" t="s">
        <v>79</v>
      </c>
      <c r="D15" s="44" t="s">
        <v>80</v>
      </c>
      <c r="E15" s="44" t="s">
        <v>47</v>
      </c>
      <c r="F15" s="45">
        <v>1</v>
      </c>
      <c r="G15">
        <v>8150206</v>
      </c>
      <c r="J15" s="15" t="str">
        <f t="shared" si="0"/>
        <v>D1 = TS4148 RY, SMD 0805</v>
      </c>
    </row>
    <row r="16" spans="1:10" ht="15">
      <c r="A16" s="1" t="s">
        <v>48</v>
      </c>
      <c r="B16" s="1" t="s">
        <v>50</v>
      </c>
      <c r="C16" t="s">
        <v>51</v>
      </c>
      <c r="D16" s="1" t="s">
        <v>52</v>
      </c>
      <c r="E16" s="1" t="s">
        <v>53</v>
      </c>
      <c r="F16" s="2">
        <v>1</v>
      </c>
      <c r="G16">
        <v>2317616</v>
      </c>
      <c r="J16" s="15" t="str">
        <f t="shared" si="0"/>
        <v>T1 = 2N7002, SMD SOT-23</v>
      </c>
    </row>
    <row r="17" spans="1:10" ht="15">
      <c r="A17" s="1" t="s">
        <v>54</v>
      </c>
      <c r="B17" s="1" t="s">
        <v>55</v>
      </c>
      <c r="C17" t="s">
        <v>56</v>
      </c>
      <c r="D17" s="1" t="s">
        <v>57</v>
      </c>
      <c r="E17" s="1" t="s">
        <v>58</v>
      </c>
      <c r="F17" s="2">
        <v>1</v>
      </c>
      <c r="G17">
        <v>2305814</v>
      </c>
      <c r="J17" s="15" t="str">
        <f>CONCATENATE(E17,IF(ISBLANK(E17),""," = "),A17)</f>
        <v>IC1 = PIC16F1455, SMD SOIC-14</v>
      </c>
    </row>
    <row r="18" spans="1:10" s="6" customFormat="1" ht="15">
      <c r="A18" s="5" t="s">
        <v>8</v>
      </c>
      <c r="B18" s="5"/>
      <c r="C18" s="5"/>
      <c r="D18" s="5"/>
      <c r="E18" s="5"/>
      <c r="J18" s="18" t="str">
        <f t="shared" si="0"/>
        <v>Other</v>
      </c>
    </row>
    <row r="19" spans="1:10" ht="15">
      <c r="A19" s="1" t="s">
        <v>59</v>
      </c>
      <c r="B19" s="1" t="s">
        <v>60</v>
      </c>
      <c r="C19" t="s">
        <v>61</v>
      </c>
      <c r="D19" s="1" t="s">
        <v>62</v>
      </c>
      <c r="E19" s="1" t="s">
        <v>63</v>
      </c>
      <c r="F19" s="38">
        <v>1</v>
      </c>
      <c r="G19">
        <v>1308875</v>
      </c>
      <c r="J19" s="15" t="str">
        <f t="shared" si="0"/>
        <v>K1 = USB Plug, 2.0 Type A, right angle, SMD</v>
      </c>
    </row>
    <row r="20" spans="1:10" ht="15">
      <c r="A20" s="42" t="s">
        <v>66</v>
      </c>
      <c r="B20" s="40" t="s">
        <v>32</v>
      </c>
      <c r="C20" s="42" t="s">
        <v>64</v>
      </c>
      <c r="D20" s="42" t="s">
        <v>65</v>
      </c>
      <c r="E20" s="42" t="s">
        <v>87</v>
      </c>
      <c r="F20" s="43">
        <v>1</v>
      </c>
      <c r="G20" s="41">
        <v>1098476</v>
      </c>
      <c r="J20" s="15" t="str">
        <f t="shared" si="0"/>
        <v>K2 = 5way pin header, SIL, horizontal</v>
      </c>
    </row>
    <row r="21" spans="1:10" ht="15">
      <c r="A21" s="46" t="s">
        <v>68</v>
      </c>
      <c r="B21" s="44" t="s">
        <v>32</v>
      </c>
      <c r="C21" s="46" t="s">
        <v>67</v>
      </c>
      <c r="D21" s="46" t="s">
        <v>69</v>
      </c>
      <c r="E21" s="46" t="s">
        <v>70</v>
      </c>
      <c r="F21" s="47">
        <v>0</v>
      </c>
      <c r="G21" s="45">
        <v>1098454</v>
      </c>
      <c r="J21" s="15" t="str">
        <f>CONCATENATE(E21,IF(ISBLANK(E21),""," = "),A21)</f>
        <v>K3,K4 = 2way pin header, SIL, vertical</v>
      </c>
    </row>
    <row r="22" spans="1:10" ht="15">
      <c r="A22" s="1" t="s">
        <v>71</v>
      </c>
      <c r="B22" s="1" t="s">
        <v>72</v>
      </c>
      <c r="C22" t="s">
        <v>73</v>
      </c>
      <c r="D22" s="1" t="s">
        <v>74</v>
      </c>
      <c r="E22" s="1" t="s">
        <v>75</v>
      </c>
      <c r="F22" s="2">
        <v>1</v>
      </c>
      <c r="G22">
        <v>2453551</v>
      </c>
      <c r="J22" s="15" t="str">
        <f>CONCATENATE(E22,IF(ISBLANK(E22),""," = "),A22)</f>
        <v>RE1 = CRR03-1A, dry reed relay, SPST-NO, 3 V/70 Ω, 170V/0A5</v>
      </c>
    </row>
    <row r="23" spans="1:10" s="6" customFormat="1" ht="15">
      <c r="A23" s="5" t="s">
        <v>9</v>
      </c>
      <c r="B23" s="5"/>
      <c r="C23" s="5"/>
      <c r="D23" s="5"/>
      <c r="E23" s="5"/>
      <c r="J23" s="18" t="str">
        <f t="shared" si="0"/>
        <v>Misc.</v>
      </c>
    </row>
    <row r="24" spans="1:10" s="8" customFormat="1" ht="15">
      <c r="A24" s="7" t="s">
        <v>86</v>
      </c>
      <c r="B24" s="7" t="s">
        <v>84</v>
      </c>
      <c r="C24" s="7" t="s">
        <v>85</v>
      </c>
      <c r="D24" s="7"/>
      <c r="E24" s="7"/>
      <c r="F24" s="8">
        <v>1</v>
      </c>
      <c r="H24" s="8">
        <v>531276</v>
      </c>
      <c r="J24" s="15" t="str">
        <f t="shared" si="0"/>
        <v>Enclosure Strapubox USB 1 transparent, 56x20x12 mm</v>
      </c>
    </row>
    <row r="25" spans="1:10" ht="15">
      <c r="A25" s="44" t="s">
        <v>81</v>
      </c>
      <c r="J25" s="15" t="str">
        <f t="shared" si="0"/>
        <v>PCB 140344-1 v1.1</v>
      </c>
    </row>
    <row r="26" spans="7:10" ht="15">
      <c r="G26" s="8"/>
      <c r="J26" s="15" t="str">
        <f t="shared" si="0"/>
        <v/>
      </c>
    </row>
    <row r="27" ht="15">
      <c r="J27" s="15" t="str">
        <f t="shared" si="0"/>
        <v/>
      </c>
    </row>
    <row r="28" ht="15">
      <c r="J28" s="15" t="str">
        <f t="shared" si="0"/>
        <v/>
      </c>
    </row>
    <row r="29" ht="15">
      <c r="J29" s="15" t="str">
        <f t="shared" si="0"/>
        <v/>
      </c>
    </row>
    <row r="30" ht="15">
      <c r="J30" s="15" t="str">
        <f t="shared" si="0"/>
        <v/>
      </c>
    </row>
    <row r="31" ht="15">
      <c r="J31" s="15" t="str">
        <f t="shared" si="0"/>
        <v/>
      </c>
    </row>
    <row r="32" ht="15">
      <c r="J32" s="15" t="str">
        <f t="shared" si="0"/>
        <v/>
      </c>
    </row>
    <row r="33" ht="15">
      <c r="J33" s="15" t="str">
        <f t="shared" si="0"/>
        <v/>
      </c>
    </row>
    <row r="34" ht="15">
      <c r="J34" s="15" t="str">
        <f t="shared" si="0"/>
        <v/>
      </c>
    </row>
    <row r="35" spans="1:10" ht="15">
      <c r="A35"/>
      <c r="J35" s="15" t="str">
        <f t="shared" si="0"/>
        <v/>
      </c>
    </row>
    <row r="36" spans="1:10" ht="15">
      <c r="A36"/>
      <c r="J36" s="15" t="str">
        <f t="shared" si="0"/>
        <v/>
      </c>
    </row>
    <row r="37" spans="1:10" ht="15">
      <c r="A37"/>
      <c r="J37" s="15" t="str">
        <f t="shared" si="0"/>
        <v/>
      </c>
    </row>
    <row r="38" spans="1:10" ht="15">
      <c r="A38"/>
      <c r="J38" s="15" t="str">
        <f t="shared" si="0"/>
        <v/>
      </c>
    </row>
    <row r="39" spans="1:10" ht="15">
      <c r="A39"/>
      <c r="J39" s="15" t="str">
        <f t="shared" si="0"/>
        <v/>
      </c>
    </row>
    <row r="40" ht="15">
      <c r="J40" s="15" t="str">
        <f t="shared" si="0"/>
        <v/>
      </c>
    </row>
    <row r="41" ht="15">
      <c r="J41" s="15" t="str">
        <f t="shared" si="0"/>
        <v/>
      </c>
    </row>
    <row r="42" ht="15">
      <c r="J42" s="15" t="str">
        <f t="shared" si="0"/>
        <v/>
      </c>
    </row>
    <row r="43" spans="1:10" ht="15">
      <c r="A43"/>
      <c r="J43" s="15" t="str">
        <f t="shared" si="0"/>
        <v/>
      </c>
    </row>
    <row r="44" ht="15">
      <c r="J44" s="15" t="str">
        <f t="shared" si="0"/>
        <v/>
      </c>
    </row>
    <row r="45" ht="15">
      <c r="J45" s="15" t="str">
        <f t="shared" si="0"/>
        <v/>
      </c>
    </row>
    <row r="46" ht="15">
      <c r="J46" s="15" t="str">
        <f t="shared" si="0"/>
        <v/>
      </c>
    </row>
    <row r="47" ht="15">
      <c r="J47" s="15" t="str">
        <f t="shared" si="0"/>
        <v/>
      </c>
    </row>
    <row r="48" ht="15">
      <c r="J48" s="15" t="str">
        <f t="shared" si="0"/>
        <v/>
      </c>
    </row>
    <row r="49" ht="15">
      <c r="J49" s="15" t="str">
        <f t="shared" si="0"/>
        <v/>
      </c>
    </row>
    <row r="50" ht="15">
      <c r="J50" s="15" t="str">
        <f t="shared" si="0"/>
        <v/>
      </c>
    </row>
    <row r="51" ht="15">
      <c r="J51" s="15" t="str">
        <f t="shared" si="0"/>
        <v/>
      </c>
    </row>
    <row r="52" ht="15">
      <c r="J52" s="15" t="str">
        <f t="shared" si="0"/>
        <v/>
      </c>
    </row>
    <row r="53" ht="15">
      <c r="J53" s="15" t="str">
        <f t="shared" si="0"/>
        <v/>
      </c>
    </row>
    <row r="54" ht="15">
      <c r="J54" s="15" t="str">
        <f t="shared" si="0"/>
        <v/>
      </c>
    </row>
    <row r="55" ht="15">
      <c r="J55" s="15" t="str">
        <f t="shared" si="0"/>
        <v/>
      </c>
    </row>
    <row r="56" ht="15">
      <c r="J56" s="15" t="str">
        <f t="shared" si="0"/>
        <v/>
      </c>
    </row>
    <row r="57" ht="15">
      <c r="J57" s="15" t="str">
        <f t="shared" si="0"/>
        <v/>
      </c>
    </row>
    <row r="58" ht="15">
      <c r="J58" s="15" t="str">
        <f t="shared" si="0"/>
        <v/>
      </c>
    </row>
    <row r="59" ht="15">
      <c r="J59" s="15" t="str">
        <f t="shared" si="0"/>
        <v/>
      </c>
    </row>
    <row r="60" ht="15">
      <c r="J60" s="15" t="str">
        <f t="shared" si="0"/>
        <v/>
      </c>
    </row>
    <row r="61" ht="15">
      <c r="J61" s="15" t="str">
        <f t="shared" si="0"/>
        <v/>
      </c>
    </row>
    <row r="62" ht="15">
      <c r="J62" s="15" t="str">
        <f t="shared" si="0"/>
        <v/>
      </c>
    </row>
    <row r="63" ht="15">
      <c r="J63" s="15" t="str">
        <f t="shared" si="0"/>
        <v/>
      </c>
    </row>
    <row r="64" ht="15">
      <c r="J64" s="15" t="str">
        <f t="shared" si="0"/>
        <v/>
      </c>
    </row>
    <row r="65" ht="15">
      <c r="J65" s="15" t="str">
        <f t="shared" si="0"/>
        <v/>
      </c>
    </row>
    <row r="66" ht="15">
      <c r="J66" s="15" t="str">
        <f t="shared" si="0"/>
        <v/>
      </c>
    </row>
    <row r="67" ht="15">
      <c r="J67" s="15" t="str">
        <f t="shared" si="0"/>
        <v/>
      </c>
    </row>
    <row r="68" ht="15">
      <c r="J68" s="15" t="str">
        <f t="shared" si="0"/>
        <v/>
      </c>
    </row>
    <row r="69" ht="15">
      <c r="J69" s="15" t="str">
        <f t="shared" si="0"/>
        <v/>
      </c>
    </row>
    <row r="70" ht="15">
      <c r="J70" s="15" t="str">
        <f t="shared" si="0"/>
        <v/>
      </c>
    </row>
    <row r="71" ht="15">
      <c r="J71" s="15" t="str">
        <f aca="true" t="shared" si="1" ref="J71:J103">CONCATENATE(E71,IF(ISBLANK(E71),""," = "),A71)</f>
        <v/>
      </c>
    </row>
    <row r="72" ht="15">
      <c r="J72" s="15" t="str">
        <f t="shared" si="1"/>
        <v/>
      </c>
    </row>
    <row r="73" ht="15">
      <c r="J73" s="15" t="str">
        <f t="shared" si="1"/>
        <v/>
      </c>
    </row>
    <row r="74" ht="15">
      <c r="J74" s="15" t="str">
        <f t="shared" si="1"/>
        <v/>
      </c>
    </row>
    <row r="75" ht="15">
      <c r="J75" s="15" t="str">
        <f t="shared" si="1"/>
        <v/>
      </c>
    </row>
    <row r="76" ht="15">
      <c r="J76" s="15" t="str">
        <f t="shared" si="1"/>
        <v/>
      </c>
    </row>
    <row r="77" ht="15">
      <c r="J77" s="15" t="str">
        <f t="shared" si="1"/>
        <v/>
      </c>
    </row>
    <row r="78" ht="15">
      <c r="J78" s="15" t="str">
        <f t="shared" si="1"/>
        <v/>
      </c>
    </row>
    <row r="79" ht="15">
      <c r="J79" s="15" t="str">
        <f t="shared" si="1"/>
        <v/>
      </c>
    </row>
    <row r="80" ht="15">
      <c r="J80" s="15" t="str">
        <f t="shared" si="1"/>
        <v/>
      </c>
    </row>
    <row r="81" ht="15">
      <c r="J81" s="15" t="str">
        <f t="shared" si="1"/>
        <v/>
      </c>
    </row>
    <row r="82" ht="15">
      <c r="J82" s="15" t="str">
        <f t="shared" si="1"/>
        <v/>
      </c>
    </row>
    <row r="83" ht="15">
      <c r="J83" s="15" t="str">
        <f t="shared" si="1"/>
        <v/>
      </c>
    </row>
    <row r="84" ht="15">
      <c r="J84" s="15" t="str">
        <f t="shared" si="1"/>
        <v/>
      </c>
    </row>
    <row r="85" ht="15">
      <c r="J85" s="15" t="str">
        <f t="shared" si="1"/>
        <v/>
      </c>
    </row>
    <row r="86" ht="15">
      <c r="J86" s="15" t="str">
        <f t="shared" si="1"/>
        <v/>
      </c>
    </row>
    <row r="87" ht="15">
      <c r="J87" s="15" t="str">
        <f t="shared" si="1"/>
        <v/>
      </c>
    </row>
    <row r="88" ht="15">
      <c r="J88" s="15" t="str">
        <f t="shared" si="1"/>
        <v/>
      </c>
    </row>
    <row r="89" ht="15">
      <c r="J89" s="15" t="str">
        <f t="shared" si="1"/>
        <v/>
      </c>
    </row>
    <row r="90" ht="15">
      <c r="J90" s="15" t="str">
        <f t="shared" si="1"/>
        <v/>
      </c>
    </row>
    <row r="91" ht="15">
      <c r="J91" s="15" t="str">
        <f t="shared" si="1"/>
        <v/>
      </c>
    </row>
    <row r="92" ht="15">
      <c r="J92" s="15" t="str">
        <f t="shared" si="1"/>
        <v/>
      </c>
    </row>
    <row r="93" ht="15">
      <c r="J93" s="15" t="str">
        <f t="shared" si="1"/>
        <v/>
      </c>
    </row>
    <row r="94" ht="15">
      <c r="J94" s="15" t="str">
        <f t="shared" si="1"/>
        <v/>
      </c>
    </row>
    <row r="95" ht="15">
      <c r="J95" s="15" t="str">
        <f t="shared" si="1"/>
        <v/>
      </c>
    </row>
    <row r="96" ht="15">
      <c r="J96" s="15" t="str">
        <f t="shared" si="1"/>
        <v/>
      </c>
    </row>
    <row r="97" ht="15">
      <c r="J97" s="15" t="str">
        <f t="shared" si="1"/>
        <v/>
      </c>
    </row>
    <row r="98" ht="15">
      <c r="J98" s="15" t="str">
        <f t="shared" si="1"/>
        <v/>
      </c>
    </row>
    <row r="99" ht="15">
      <c r="J99" s="15" t="str">
        <f t="shared" si="1"/>
        <v/>
      </c>
    </row>
    <row r="100" ht="15">
      <c r="J100" s="15" t="str">
        <f t="shared" si="1"/>
        <v/>
      </c>
    </row>
    <row r="101" ht="15">
      <c r="J101" s="15" t="str">
        <f t="shared" si="1"/>
        <v/>
      </c>
    </row>
    <row r="102" ht="15">
      <c r="J102" s="15" t="str">
        <f t="shared" si="1"/>
        <v/>
      </c>
    </row>
    <row r="103" ht="15">
      <c r="J103" s="15" t="str">
        <f t="shared" si="1"/>
        <v/>
      </c>
    </row>
  </sheetData>
  <mergeCells count="1">
    <mergeCell ref="A1:F1"/>
  </mergeCells>
  <printOptions/>
  <pageMargins left="0.31527777777777777" right="0.31527777777777777" top="0.31527777777777777" bottom="0.41388888888888886" header="0.5118055555555555" footer="0.31527777777777777"/>
  <pageSetup fitToHeight="1" fitToWidth="1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6"/>
  <sheetViews>
    <sheetView workbookViewId="0" topLeftCell="A1">
      <selection activeCell="A1" sqref="A1:D1"/>
    </sheetView>
  </sheetViews>
  <sheetFormatPr defaultColWidth="11.57421875" defaultRowHeight="12.75"/>
  <cols>
    <col min="1" max="1" width="13.140625" style="2" customWidth="1"/>
    <col min="2" max="2" width="6.00390625" style="2" customWidth="1"/>
    <col min="3" max="3" width="21.421875" style="2" customWidth="1"/>
    <col min="4" max="4" width="128.00390625" style="2" customWidth="1"/>
    <col min="5" max="16384" width="11.57421875" style="2" customWidth="1"/>
  </cols>
  <sheetData>
    <row r="1" spans="1:4" s="9" customFormat="1" ht="17.1" customHeight="1">
      <c r="A1" s="49" t="s">
        <v>10</v>
      </c>
      <c r="B1" s="49"/>
      <c r="C1" s="49"/>
      <c r="D1" s="49"/>
    </row>
    <row r="2" spans="1:4" s="9" customFormat="1" ht="14.85" customHeight="1">
      <c r="A2" s="10" t="s">
        <v>11</v>
      </c>
      <c r="B2" s="11" t="s">
        <v>12</v>
      </c>
      <c r="C2" s="11" t="s">
        <v>13</v>
      </c>
      <c r="D2" s="11" t="s">
        <v>0</v>
      </c>
    </row>
    <row r="3" spans="1:4" ht="12.75">
      <c r="A3" s="12"/>
      <c r="B3" s="13"/>
      <c r="C3" s="13"/>
      <c r="D3" s="13"/>
    </row>
    <row r="4" spans="1:4" ht="12.75">
      <c r="A4" s="12"/>
      <c r="B4" s="13"/>
      <c r="C4" s="13"/>
      <c r="D4" s="13"/>
    </row>
    <row r="5" ht="12.75">
      <c r="A5" s="14"/>
    </row>
    <row r="6" ht="12.75">
      <c r="A6" s="14"/>
    </row>
  </sheetData>
  <mergeCells count="1">
    <mergeCell ref="A1:D1"/>
  </mergeCells>
  <printOptions/>
  <pageMargins left="0.31527777777777777" right="0.31527777777777777" top="0.31527777777777777" bottom="0.41388888888888886" header="0.5118055555555555" footer="0.31527777777777777"/>
  <pageSetup fitToHeight="1" fitToWidth="1"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 Giesberts | Elektor Labs</dc:creator>
  <cp:keywords/>
  <dc:description/>
  <cp:lastModifiedBy>Ton Giesberts | Elektor Labs</cp:lastModifiedBy>
  <cp:lastPrinted>2015-07-01T13:50:06Z</cp:lastPrinted>
  <dcterms:created xsi:type="dcterms:W3CDTF">2009-05-15T08:53:47Z</dcterms:created>
  <dcterms:modified xsi:type="dcterms:W3CDTF">2015-07-27T13:20:41Z</dcterms:modified>
  <cp:category/>
  <cp:version/>
  <cp:contentType/>
  <cp:contentStatus/>
</cp:coreProperties>
</file>