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6380" windowHeight="7710" tabRatio="991"/>
  </bookViews>
  <sheets>
    <sheet name="BOM" sheetId="1" r:id="rId1"/>
    <sheet name="history" sheetId="2" r:id="rId2"/>
  </sheets>
  <definedNames>
    <definedName name="_xlnm.Print_Area" localSheetId="0">BOM!$A$1:$K$61</definedName>
    <definedName name="Print_Area_0" localSheetId="0">BOM!$A$1:$K$61</definedName>
  </definedName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3" i="1"/>
  <c r="L47" i="1"/>
  <c r="L46" i="1"/>
  <c r="L44" i="1"/>
  <c r="L40" i="1"/>
  <c r="L39" i="1"/>
  <c r="L38" i="1"/>
  <c r="L37" i="1"/>
  <c r="L36" i="1"/>
  <c r="L35" i="1"/>
  <c r="L34" i="1"/>
  <c r="L33" i="1"/>
  <c r="L32" i="1"/>
  <c r="L31" i="1"/>
  <c r="L30" i="1"/>
  <c r="L21" i="1"/>
  <c r="L20" i="1"/>
  <c r="L13" i="1"/>
  <c r="L41" i="1" l="1"/>
  <c r="L45" i="1"/>
  <c r="L9" i="1" l="1"/>
  <c r="L8" i="1"/>
  <c r="F3" i="1" l="1"/>
  <c r="F10" i="1"/>
  <c r="F12" i="1"/>
  <c r="F17" i="1"/>
  <c r="L24" i="1" l="1"/>
  <c r="L23" i="1"/>
  <c r="L29" i="1" l="1"/>
  <c r="L28" i="1"/>
  <c r="L25" i="1"/>
  <c r="L22" i="1"/>
  <c r="L19" i="1"/>
  <c r="L18" i="1"/>
  <c r="L11" i="1"/>
  <c r="L16" i="1" l="1"/>
  <c r="L15" i="1"/>
  <c r="L7" i="1"/>
  <c r="L6" i="1"/>
  <c r="L5" i="1"/>
  <c r="L4" i="1"/>
  <c r="L26" i="1" l="1"/>
  <c r="L14" i="1" l="1"/>
  <c r="L124" i="1" l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8" i="1"/>
  <c r="L43" i="1"/>
  <c r="L42" i="1"/>
  <c r="L27" i="1"/>
  <c r="F27" i="1"/>
  <c r="L17" i="1"/>
  <c r="L12" i="1"/>
  <c r="L10" i="1"/>
  <c r="L3" i="1"/>
</calcChain>
</file>

<file path=xl/sharedStrings.xml><?xml version="1.0" encoding="utf-8"?>
<sst xmlns="http://schemas.openxmlformats.org/spreadsheetml/2006/main" count="212" uniqueCount="176">
  <si>
    <t>copy colom J - past value only</t>
  </si>
  <si>
    <t>Description</t>
  </si>
  <si>
    <t>Manufacturer</t>
  </si>
  <si>
    <t>Reference</t>
  </si>
  <si>
    <t>Footprint</t>
  </si>
  <si>
    <t>Designation</t>
  </si>
  <si>
    <t>Qnt</t>
  </si>
  <si>
    <t>Farnell</t>
  </si>
  <si>
    <t>Mouser</t>
  </si>
  <si>
    <t>Digikey</t>
  </si>
  <si>
    <t>RS Components</t>
  </si>
  <si>
    <t>BOMformul</t>
  </si>
  <si>
    <t>BOM for editors</t>
  </si>
  <si>
    <t>price/100</t>
  </si>
  <si>
    <t>Resistor</t>
  </si>
  <si>
    <t>Multicomp</t>
  </si>
  <si>
    <t>Inductor</t>
  </si>
  <si>
    <t>Capacitor</t>
  </si>
  <si>
    <t>Semiconductor</t>
  </si>
  <si>
    <t>IC1</t>
  </si>
  <si>
    <t>Other</t>
  </si>
  <si>
    <t>Misc.</t>
  </si>
  <si>
    <t>DOCUMENT HISTORY</t>
  </si>
  <si>
    <t>Date</t>
  </si>
  <si>
    <t>Rev.</t>
  </si>
  <si>
    <t>Author</t>
  </si>
  <si>
    <t>R5</t>
  </si>
  <si>
    <t>ON Semiconductor</t>
  </si>
  <si>
    <t>Elektor</t>
  </si>
  <si>
    <t>K1</t>
  </si>
  <si>
    <t>Fisher Elektronik</t>
  </si>
  <si>
    <t>* = see text</t>
  </si>
  <si>
    <t>ELPP-0805</t>
  </si>
  <si>
    <t>10 kΩ, thick film, 5%, 0.1W, 150V</t>
  </si>
  <si>
    <t>MC01W0805510K</t>
  </si>
  <si>
    <t>223-0562</t>
  </si>
  <si>
    <t>100 nF, 50 V, X7R, 0805</t>
  </si>
  <si>
    <t>MC0805B104K500CT</t>
  </si>
  <si>
    <t>264-4416</t>
  </si>
  <si>
    <t>SOT-223</t>
  </si>
  <si>
    <t>MOD1</t>
  </si>
  <si>
    <t>MC000827</t>
  </si>
  <si>
    <t>F1</t>
  </si>
  <si>
    <t>K2</t>
  </si>
  <si>
    <t>SL1.025.2Z</t>
  </si>
  <si>
    <t>through-hole 2.54 mm pitch single row</t>
  </si>
  <si>
    <t>header male 6 pin, 0.1" pitch vertical</t>
  </si>
  <si>
    <t>100 Ω, thick film, 5%, 0.1W, 150V</t>
  </si>
  <si>
    <t>MC01W08055100R</t>
  </si>
  <si>
    <t>223-0297</t>
  </si>
  <si>
    <t>2.7 kΩ, thick film, 5%, 0.1W, 150V</t>
  </si>
  <si>
    <t>MC01W080552K7</t>
  </si>
  <si>
    <t>223-0483</t>
  </si>
  <si>
    <t>1k6 Ω, thick film, 1%, 0.1W, 150V</t>
  </si>
  <si>
    <t>MCWR08X1601FTL</t>
  </si>
  <si>
    <t>100 µF, 16 V, 2312</t>
  </si>
  <si>
    <t>Kemet</t>
  </si>
  <si>
    <t>ELPP-CP-CASE-C</t>
  </si>
  <si>
    <t>T491C107K016AT</t>
  </si>
  <si>
    <t>C3,C4</t>
  </si>
  <si>
    <t>10 µF, 16 V, 1206</t>
  </si>
  <si>
    <t>ELPP-CP-CASE-A</t>
  </si>
  <si>
    <t>293D106X9016A2TE3</t>
  </si>
  <si>
    <t>Vishay</t>
  </si>
  <si>
    <t>C5</t>
  </si>
  <si>
    <t>ELPP-DO-214AB</t>
  </si>
  <si>
    <t>802-2219</t>
  </si>
  <si>
    <t>D1,D2,D3,D4</t>
  </si>
  <si>
    <t>Fairchild Semiconductor</t>
  </si>
  <si>
    <t>1N4007</t>
  </si>
  <si>
    <t>ELPP-DO-41</t>
  </si>
  <si>
    <t>671-5468</t>
  </si>
  <si>
    <t>1N4007, 1000 V, 1 A (NOT on PCB!)</t>
  </si>
  <si>
    <t>MBRS540, 40 V, 5 A, Vf=550 mV @ If=5 A</t>
  </si>
  <si>
    <t>MBRS540T3G</t>
  </si>
  <si>
    <t>688-0512</t>
  </si>
  <si>
    <t>D5</t>
  </si>
  <si>
    <t>ELPP-TO-263-5</t>
  </si>
  <si>
    <t>533-3232</t>
  </si>
  <si>
    <t>Microchip</t>
  </si>
  <si>
    <t>SOIC-8</t>
  </si>
  <si>
    <t>IC2</t>
  </si>
  <si>
    <t>Power Inductor (SMD), 470 µH, 570 mA, Shielded, 270 mA, MSS7341T Series</t>
  </si>
  <si>
    <t>Coilcraft</t>
  </si>
  <si>
    <t>MSS7341T-474KLB</t>
  </si>
  <si>
    <t>L1</t>
  </si>
  <si>
    <t>Espressif</t>
  </si>
  <si>
    <t>ESP-12F, ESP8266-based WiFi module</t>
  </si>
  <si>
    <t>ESP-12F</t>
  </si>
  <si>
    <t>SKU-17781</t>
  </si>
  <si>
    <t>NTF3055L108T1G MOSFET Transistor, N Channel, 3 A, 60 V, 120 mohm, 5 V, 1.68 V</t>
  </si>
  <si>
    <t>NTF3055L108T1G</t>
  </si>
  <si>
    <t>header male 4 pin, 0.1" pitch vertical</t>
  </si>
  <si>
    <t>Holder for 5 x 20mm fuse, PCB mount, pitch 22.6mm</t>
  </si>
  <si>
    <t>MCF 0.25W 1K2</t>
  </si>
  <si>
    <t>ELPP-70-120</t>
  </si>
  <si>
    <t>135-853</t>
  </si>
  <si>
    <t>1.2 kΩ, carbon film, 5%, 0.25W, 250V (NOT on PCB!)</t>
  </si>
  <si>
    <t>Battery holder CR2032, Keystone 1066</t>
  </si>
  <si>
    <t>Keystone</t>
  </si>
  <si>
    <t>Bt1</t>
  </si>
  <si>
    <t>CR2032 battery</t>
  </si>
  <si>
    <t>4700 µF, 50 V, 10 mm pitch, 22x41 mm</t>
  </si>
  <si>
    <t>MCGPR50V478M22X41</t>
  </si>
  <si>
    <t>ELPP-CP-1000-2200</t>
  </si>
  <si>
    <t>711-1526</t>
  </si>
  <si>
    <t>C1</t>
  </si>
  <si>
    <t>C2,C6,C7,C8</t>
  </si>
  <si>
    <t>Maxim</t>
  </si>
  <si>
    <t>DS3231MZ+</t>
  </si>
  <si>
    <t>8-bit I2C I/O expander MCP23008-E/SO</t>
  </si>
  <si>
    <t>MCP23008-E/SO</t>
  </si>
  <si>
    <t>SOIC-18</t>
  </si>
  <si>
    <t>IC3</t>
  </si>
  <si>
    <t>LED, red, 3 mm</t>
  </si>
  <si>
    <t>MCL034MT</t>
  </si>
  <si>
    <t>ELPP-LED-3MM</t>
  </si>
  <si>
    <t>228-5916</t>
  </si>
  <si>
    <t>LED1</t>
  </si>
  <si>
    <t>1 kΩ, thick film, 5%, 0.1W, 150V</t>
  </si>
  <si>
    <t>MC01W080551K</t>
  </si>
  <si>
    <t>223-0427</t>
  </si>
  <si>
    <t>4.7 kΩ, thick film, 5%, 0.1W, 150V</t>
  </si>
  <si>
    <t>MC01W080554K7</t>
  </si>
  <si>
    <t>223-0528</t>
  </si>
  <si>
    <t>R13,R14</t>
  </si>
  <si>
    <t>DS3231MZ+ RTC, I2C, 5 p.p.m.</t>
  </si>
  <si>
    <t>S2</t>
  </si>
  <si>
    <t>Tactile Switch SKHHLVA010</t>
  </si>
  <si>
    <t>S1</t>
  </si>
  <si>
    <t>K6</t>
  </si>
  <si>
    <t>Omron</t>
  </si>
  <si>
    <t>B3F-3100</t>
  </si>
  <si>
    <t>Switch, tactile, 12 V, 50 mA Multicomp TM-series</t>
  </si>
  <si>
    <t>TM-533I-Q-T/R</t>
  </si>
  <si>
    <t>Terminal block 5.08 mm, 2-way, 630 V</t>
  </si>
  <si>
    <t>Phoenix Contact</t>
  </si>
  <si>
    <t>MKDSN 1,5/2-5,08</t>
  </si>
  <si>
    <t>ELPP-TB-508-2</t>
  </si>
  <si>
    <t>193-0586</t>
  </si>
  <si>
    <t>K3,K4</t>
  </si>
  <si>
    <t>Terminal block 5.08 mm, 5-way, 630 V</t>
  </si>
  <si>
    <t>K5</t>
  </si>
  <si>
    <t>ELPP-TB-508-5</t>
  </si>
  <si>
    <t>Terminal block 5.08 mm, 4-way, 630 V</t>
  </si>
  <si>
    <t>MKDSN 1,5/4-5,08</t>
  </si>
  <si>
    <t>MKDSN 1,5/5-5,08</t>
  </si>
  <si>
    <t>ELPP-TB-508-4</t>
  </si>
  <si>
    <t>S3J+, 600 V, 3 A</t>
  </si>
  <si>
    <t>S3J+</t>
  </si>
  <si>
    <t>LM2576HVS-ADJ, Step-down regulator, 4 - 60 V, 3 A</t>
  </si>
  <si>
    <t>Texas Instruments</t>
  </si>
  <si>
    <t>LM2576HVS-ADJ</t>
  </si>
  <si>
    <t>Tr1</t>
  </si>
  <si>
    <t>R4</t>
  </si>
  <si>
    <t>R1,R2,R8,R9,R11,R23,R26</t>
  </si>
  <si>
    <t>BOM::180307-1::Pinball Clock V3.1</t>
  </si>
  <si>
    <t>PCB 180307-1 V3.1</t>
  </si>
  <si>
    <t>LED, green, 3 mm</t>
  </si>
  <si>
    <t>MCL034GT</t>
  </si>
  <si>
    <t>R3,R6,R10,R12,R19,R21,R24</t>
  </si>
  <si>
    <t>R7,R15,R16,R17,R18,R20,R22,R25,R27</t>
  </si>
  <si>
    <t>D6,D7,D8,D9,D10,D11,D12</t>
  </si>
  <si>
    <t>T1,T2,T3,T4,T5,T6,T7</t>
  </si>
  <si>
    <t>F2</t>
  </si>
  <si>
    <t>Holder for 5 x 20mm fuse, panel mount, solder teriminals</t>
  </si>
  <si>
    <t>CFH05</t>
  </si>
  <si>
    <t>Toroidal transformer 2 x 12V, 30VA Multicomp MCTA030/12</t>
  </si>
  <si>
    <t>MCTA030/12</t>
  </si>
  <si>
    <t>R28,R29,R30,R31</t>
  </si>
  <si>
    <t>LED2</t>
  </si>
  <si>
    <t>fuse 5 x 20mm 2AT</t>
  </si>
  <si>
    <t>fuse 5 x 20 mm 160mAT (230V mains)</t>
  </si>
  <si>
    <t>fuse 5 x 20 mm 320mAT (115V mains)</t>
  </si>
  <si>
    <t>Power entry connector IEC320 C8</t>
  </si>
  <si>
    <t>Schurter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</si>
</sst>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12" x14ac:knownFonts="1">
    <font>
      <sz val="10"/>
      <name val="Arial"/>
      <family val="2"/>
      <charset val="1"/>
    </font>
    <font>
      <b/>
      <sz val="16"/>
      <color rgb="FFFFFFFF"/>
      <name val="Arial"/>
      <family val="2"/>
      <charset val="1"/>
    </font>
    <font>
      <sz val="16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333333"/>
        <bgColor rgb="FF3333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0" fillId="0" borderId="0" xfId="0" applyFont="1"/>
    <xf numFmtId="0" fontId="2" fillId="2" borderId="0" xfId="0" applyFont="1" applyFill="1"/>
    <xf numFmtId="0" fontId="3" fillId="2" borderId="0" xfId="0" applyFont="1" applyFill="1"/>
    <xf numFmtId="164" fontId="0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9" fontId="0" fillId="0" borderId="0" xfId="0" applyNumberFormat="1" applyFont="1"/>
    <xf numFmtId="0" fontId="5" fillId="0" borderId="0" xfId="0" applyFont="1" applyAlignment="1">
      <alignment vertical="center"/>
    </xf>
    <xf numFmtId="164" fontId="4" fillId="3" borderId="0" xfId="0" applyNumberFormat="1" applyFont="1" applyFill="1"/>
    <xf numFmtId="49" fontId="4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/>
    <xf numFmtId="49" fontId="6" fillId="0" borderId="0" xfId="0" applyNumberFormat="1" applyFont="1"/>
    <xf numFmtId="0" fontId="6" fillId="0" borderId="0" xfId="0" applyFont="1"/>
    <xf numFmtId="0" fontId="8" fillId="0" borderId="0" xfId="0" applyFont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ont="1" applyFill="1"/>
    <xf numFmtId="49" fontId="0" fillId="0" borderId="0" xfId="0" applyNumberFormat="1" applyFont="1" applyFill="1"/>
    <xf numFmtId="0" fontId="9" fillId="0" borderId="0" xfId="0" applyFont="1" applyAlignment="1">
      <alignment vertical="center"/>
    </xf>
    <xf numFmtId="164" fontId="0" fillId="0" borderId="0" xfId="0" applyNumberFormat="1" applyFont="1" applyFill="1"/>
    <xf numFmtId="49" fontId="6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49" fontId="11" fillId="0" borderId="0" xfId="0" applyNumberFormat="1" applyFont="1" applyFill="1"/>
    <xf numFmtId="49" fontId="1" fillId="2" borderId="0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4"/>
  <sheetViews>
    <sheetView tabSelected="1" topLeftCell="F1" zoomScaleNormal="100" workbookViewId="0">
      <pane ySplit="2" topLeftCell="A3" activePane="bottomLeft" state="frozen"/>
      <selection pane="bottomLeft" activeCell="M4" sqref="M4:M11"/>
    </sheetView>
  </sheetViews>
  <sheetFormatPr defaultRowHeight="12.75" x14ac:dyDescent="0.2"/>
  <cols>
    <col min="1" max="1" width="74.140625" style="1" bestFit="1" customWidth="1"/>
    <col min="2" max="4" width="9.140625" style="1" customWidth="1"/>
    <col min="5" max="5" width="35" style="1" bestFit="1" customWidth="1"/>
    <col min="6" max="6" width="6" style="1"/>
    <col min="7" max="7" width="9.140625" style="1" customWidth="1"/>
    <col min="8" max="8" width="15.42578125" style="1"/>
    <col min="9" max="9" width="12.85546875" style="1"/>
    <col min="10" max="10" width="9.140625" style="1" customWidth="1"/>
    <col min="11" max="11" width="9.140625" style="1"/>
    <col min="12" max="12" width="19.140625" style="1"/>
    <col min="13" max="13" width="48.7109375" style="1"/>
    <col min="14" max="14" width="14" style="1"/>
    <col min="15" max="1024" width="11.5703125" style="1"/>
  </cols>
  <sheetData>
    <row r="1" spans="1:1024" s="2" customFormat="1" ht="20.25" x14ac:dyDescent="0.3">
      <c r="A1" s="39" t="s">
        <v>156</v>
      </c>
      <c r="B1" s="39"/>
      <c r="C1" s="39"/>
      <c r="D1" s="39"/>
      <c r="E1" s="39"/>
      <c r="F1" s="39"/>
      <c r="M1" s="3" t="s">
        <v>0</v>
      </c>
      <c r="O1" s="4"/>
    </row>
    <row r="2" spans="1:1024" ht="20.25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" t="s">
        <v>6</v>
      </c>
      <c r="G2" s="2" t="s">
        <v>7</v>
      </c>
      <c r="H2" s="2" t="s">
        <v>28</v>
      </c>
      <c r="I2" s="2" t="s">
        <v>9</v>
      </c>
      <c r="J2" s="2" t="s">
        <v>10</v>
      </c>
      <c r="K2" s="2" t="s">
        <v>8</v>
      </c>
      <c r="L2" s="2" t="s">
        <v>11</v>
      </c>
      <c r="M2" s="6" t="s">
        <v>12</v>
      </c>
      <c r="N2" s="2" t="s">
        <v>13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s="8" customFormat="1" ht="15" x14ac:dyDescent="0.2">
      <c r="A3" s="7" t="s">
        <v>14</v>
      </c>
      <c r="B3" s="7"/>
      <c r="C3" s="7"/>
      <c r="D3" s="7"/>
      <c r="E3" s="7"/>
      <c r="F3" s="8">
        <f>SUM(F4:F9)</f>
        <v>27</v>
      </c>
      <c r="H3" s="9"/>
      <c r="I3" s="9"/>
      <c r="L3" s="10" t="str">
        <f>CONCATENATE(E3,IF(ISBLANK(E3),""," = "),A3)</f>
        <v>Resistor</v>
      </c>
      <c r="O3" s="4"/>
    </row>
    <row r="4" spans="1:1024" s="23" customFormat="1" ht="15" customHeight="1" x14ac:dyDescent="0.2">
      <c r="A4" s="24" t="s">
        <v>33</v>
      </c>
      <c r="B4" s="24" t="s">
        <v>15</v>
      </c>
      <c r="C4" s="28" t="s">
        <v>34</v>
      </c>
      <c r="D4" s="24" t="s">
        <v>32</v>
      </c>
      <c r="E4" s="24" t="s">
        <v>155</v>
      </c>
      <c r="F4" s="35">
        <v>7</v>
      </c>
      <c r="G4" s="28">
        <v>9333720</v>
      </c>
      <c r="I4" s="23" t="s">
        <v>35</v>
      </c>
      <c r="K4" s="32"/>
      <c r="L4" s="23" t="str">
        <f t="shared" ref="L4:L13" si="0">CONCATENATE(E4,IF(ISBLANK(E4),""," = "),A4)</f>
        <v>R1,R2,R8,R9,R11,R23,R26 = 10 kΩ, thick film, 5%, 0.1W, 150V</v>
      </c>
      <c r="M4" s="23" t="str">
        <f t="shared" ref="M4:M11" si="1">L4</f>
        <v>R1,R2,R8,R9,R11,R23,R26 = 10 kΩ, thick film, 5%, 0.1W, 150V</v>
      </c>
    </row>
    <row r="5" spans="1:1024" s="23" customFormat="1" ht="15" x14ac:dyDescent="0.2">
      <c r="A5" s="24" t="s">
        <v>47</v>
      </c>
      <c r="B5" s="24" t="s">
        <v>15</v>
      </c>
      <c r="C5" s="28" t="s">
        <v>48</v>
      </c>
      <c r="D5" s="24" t="s">
        <v>32</v>
      </c>
      <c r="E5" s="24" t="s">
        <v>160</v>
      </c>
      <c r="F5" s="35">
        <v>7</v>
      </c>
      <c r="G5" s="28">
        <v>9333703</v>
      </c>
      <c r="I5" s="23" t="s">
        <v>49</v>
      </c>
      <c r="K5" s="32"/>
      <c r="L5" s="23" t="str">
        <f t="shared" si="0"/>
        <v>R3,R6,R10,R12,R19,R21,R24 = 100 Ω, thick film, 5%, 0.1W, 150V</v>
      </c>
      <c r="M5" s="23" t="str">
        <f t="shared" si="1"/>
        <v>R3,R6,R10,R12,R19,R21,R24 = 100 Ω, thick film, 5%, 0.1W, 150V</v>
      </c>
    </row>
    <row r="6" spans="1:1024" s="23" customFormat="1" ht="15" x14ac:dyDescent="0.2">
      <c r="A6" s="24" t="s">
        <v>50</v>
      </c>
      <c r="B6" s="24" t="s">
        <v>15</v>
      </c>
      <c r="C6" s="28" t="s">
        <v>51</v>
      </c>
      <c r="D6" s="24" t="s">
        <v>32</v>
      </c>
      <c r="E6" s="35" t="s">
        <v>154</v>
      </c>
      <c r="F6" s="35">
        <v>1</v>
      </c>
      <c r="G6" s="28">
        <v>9334262</v>
      </c>
      <c r="I6" s="23" t="s">
        <v>52</v>
      </c>
      <c r="K6" s="32"/>
      <c r="L6" s="23" t="str">
        <f t="shared" si="0"/>
        <v>R4 = 2.7 kΩ, thick film, 5%, 0.1W, 150V</v>
      </c>
      <c r="M6" s="23" t="str">
        <f t="shared" si="1"/>
        <v>R4 = 2.7 kΩ, thick film, 5%, 0.1W, 150V</v>
      </c>
    </row>
    <row r="7" spans="1:1024" s="28" customFormat="1" x14ac:dyDescent="0.2">
      <c r="A7" s="24" t="s">
        <v>53</v>
      </c>
      <c r="B7" s="24" t="s">
        <v>15</v>
      </c>
      <c r="C7" s="28" t="s">
        <v>54</v>
      </c>
      <c r="D7" s="24" t="s">
        <v>32</v>
      </c>
      <c r="E7" s="24" t="s">
        <v>26</v>
      </c>
      <c r="F7" s="23">
        <v>1</v>
      </c>
      <c r="G7" s="28">
        <v>2447593</v>
      </c>
      <c r="H7" s="34"/>
      <c r="I7" s="23"/>
      <c r="J7" s="34"/>
      <c r="L7" s="23" t="str">
        <f t="shared" si="0"/>
        <v>R5 = 1k6 Ω, thick film, 1%, 0.1W, 150V</v>
      </c>
      <c r="M7" s="28" t="str">
        <f t="shared" si="1"/>
        <v>R5 = 1k6 Ω, thick film, 1%, 0.1W, 150V</v>
      </c>
      <c r="N7" s="26"/>
      <c r="O7" s="26"/>
      <c r="AMJ7" s="23"/>
    </row>
    <row r="8" spans="1:1024" s="28" customFormat="1" x14ac:dyDescent="0.2">
      <c r="A8" s="24" t="s">
        <v>119</v>
      </c>
      <c r="B8" s="24" t="s">
        <v>15</v>
      </c>
      <c r="C8" s="28" t="s">
        <v>120</v>
      </c>
      <c r="D8" s="24" t="s">
        <v>32</v>
      </c>
      <c r="E8" s="24" t="s">
        <v>161</v>
      </c>
      <c r="F8" s="36">
        <v>9</v>
      </c>
      <c r="G8" s="28">
        <v>9333711</v>
      </c>
      <c r="H8" s="34"/>
      <c r="I8" s="23" t="s">
        <v>121</v>
      </c>
      <c r="J8" s="34"/>
      <c r="L8" s="23" t="str">
        <f t="shared" si="0"/>
        <v>R7,R15,R16,R17,R18,R20,R22,R25,R27 = 1 kΩ, thick film, 5%, 0.1W, 150V</v>
      </c>
      <c r="M8" s="28" t="str">
        <f t="shared" si="1"/>
        <v>R7,R15,R16,R17,R18,R20,R22,R25,R27 = 1 kΩ, thick film, 5%, 0.1W, 150V</v>
      </c>
      <c r="N8" s="26"/>
      <c r="O8" s="26"/>
      <c r="AMJ8" s="23"/>
    </row>
    <row r="9" spans="1:1024" s="28" customFormat="1" x14ac:dyDescent="0.2">
      <c r="A9" s="24" t="s">
        <v>122</v>
      </c>
      <c r="B9" s="24" t="s">
        <v>15</v>
      </c>
      <c r="C9" s="28" t="s">
        <v>123</v>
      </c>
      <c r="D9" s="24" t="s">
        <v>32</v>
      </c>
      <c r="E9" s="24" t="s">
        <v>125</v>
      </c>
      <c r="F9" s="36">
        <v>2</v>
      </c>
      <c r="G9" s="28">
        <v>9334580</v>
      </c>
      <c r="H9" s="34"/>
      <c r="I9" s="23" t="s">
        <v>124</v>
      </c>
      <c r="J9" s="34"/>
      <c r="L9" s="23" t="str">
        <f t="shared" si="0"/>
        <v>R13,R14 = 4.7 kΩ, thick film, 5%, 0.1W, 150V</v>
      </c>
      <c r="M9" s="28" t="str">
        <f t="shared" si="1"/>
        <v>R13,R14 = 4.7 kΩ, thick film, 5%, 0.1W, 150V</v>
      </c>
      <c r="N9" s="26"/>
      <c r="O9" s="26"/>
      <c r="AMJ9" s="23"/>
    </row>
    <row r="10" spans="1:1024" s="8" customFormat="1" ht="15" x14ac:dyDescent="0.2">
      <c r="A10" s="7" t="s">
        <v>16</v>
      </c>
      <c r="B10" s="7"/>
      <c r="C10" s="7"/>
      <c r="D10" s="7"/>
      <c r="E10" s="7"/>
      <c r="F10" s="8">
        <f>SUM(F11:F11)</f>
        <v>1</v>
      </c>
      <c r="H10" s="9"/>
      <c r="I10" s="9"/>
      <c r="L10" s="10" t="str">
        <f t="shared" ref="L10:L26" si="2">CONCATENATE(E10,IF(ISBLANK(E10),""," = "),A10)</f>
        <v>Inductor</v>
      </c>
      <c r="M10" s="8" t="str">
        <f t="shared" si="1"/>
        <v>Inductor</v>
      </c>
      <c r="N10" s="13"/>
      <c r="O10" s="4"/>
    </row>
    <row r="11" spans="1:1024" s="23" customFormat="1" ht="15" customHeight="1" x14ac:dyDescent="0.2">
      <c r="A11" s="24" t="s">
        <v>82</v>
      </c>
      <c r="B11" s="24" t="s">
        <v>83</v>
      </c>
      <c r="C11" s="28" t="s">
        <v>84</v>
      </c>
      <c r="D11" s="24"/>
      <c r="E11" s="24" t="s">
        <v>85</v>
      </c>
      <c r="F11" s="35">
        <v>1</v>
      </c>
      <c r="G11" s="28">
        <v>2288690</v>
      </c>
      <c r="K11" s="32"/>
      <c r="L11" s="23" t="str">
        <f t="shared" si="0"/>
        <v>L1 = Power Inductor (SMD), 470 µH, 570 mA, Shielded, 270 mA, MSS7341T Series</v>
      </c>
      <c r="M11" s="23" t="str">
        <f t="shared" si="1"/>
        <v>L1 = Power Inductor (SMD), 470 µH, 570 mA, Shielded, 270 mA, MSS7341T Series</v>
      </c>
    </row>
    <row r="12" spans="1:1024" s="8" customFormat="1" ht="15" x14ac:dyDescent="0.2">
      <c r="A12" s="7" t="s">
        <v>17</v>
      </c>
      <c r="B12" s="7"/>
      <c r="C12" s="7"/>
      <c r="D12" s="7"/>
      <c r="E12" s="7"/>
      <c r="F12" s="8">
        <f>SUM(F13:F16)</f>
        <v>8</v>
      </c>
      <c r="H12" s="9"/>
      <c r="I12" s="9"/>
      <c r="L12" s="10" t="str">
        <f t="shared" si="2"/>
        <v>Capacitor</v>
      </c>
      <c r="M12" s="8" t="str">
        <f t="shared" ref="M12" si="3">L12</f>
        <v>Capacitor</v>
      </c>
      <c r="N12" s="13"/>
      <c r="O12" s="4"/>
    </row>
    <row r="13" spans="1:1024" s="23" customFormat="1" ht="15" x14ac:dyDescent="0.2">
      <c r="A13" s="24" t="s">
        <v>102</v>
      </c>
      <c r="B13" s="24" t="s">
        <v>15</v>
      </c>
      <c r="C13" s="24" t="s">
        <v>103</v>
      </c>
      <c r="D13" s="24" t="s">
        <v>104</v>
      </c>
      <c r="E13" s="24" t="s">
        <v>106</v>
      </c>
      <c r="F13" s="23">
        <v>1</v>
      </c>
      <c r="G13" s="28">
        <v>1902903</v>
      </c>
      <c r="I13" s="23" t="s">
        <v>105</v>
      </c>
      <c r="K13" s="32"/>
      <c r="L13" s="23" t="str">
        <f t="shared" si="0"/>
        <v>C1 = 4700 µF, 50 V, 10 mm pitch, 22x41 mm</v>
      </c>
      <c r="M13" s="23" t="str">
        <f>L13</f>
        <v>C1 = 4700 µF, 50 V, 10 mm pitch, 22x41 mm</v>
      </c>
    </row>
    <row r="14" spans="1:1024" s="23" customFormat="1" ht="15" x14ac:dyDescent="0.2">
      <c r="A14" s="24" t="s">
        <v>36</v>
      </c>
      <c r="B14" s="24" t="s">
        <v>15</v>
      </c>
      <c r="C14" s="24" t="s">
        <v>37</v>
      </c>
      <c r="D14" s="24" t="s">
        <v>32</v>
      </c>
      <c r="E14" s="24" t="s">
        <v>107</v>
      </c>
      <c r="F14" s="23">
        <v>4</v>
      </c>
      <c r="G14" s="23">
        <v>1759265</v>
      </c>
      <c r="I14" s="23" t="s">
        <v>38</v>
      </c>
      <c r="K14" s="32"/>
      <c r="L14" s="23" t="str">
        <f t="shared" si="2"/>
        <v>C2,C6,C7,C8 = 100 nF, 50 V, X7R, 0805</v>
      </c>
      <c r="M14" s="23" t="str">
        <f t="shared" ref="M14:M47" si="4">L14</f>
        <v>C2,C6,C7,C8 = 100 nF, 50 V, X7R, 0805</v>
      </c>
      <c r="N14" s="26"/>
      <c r="O14" s="26"/>
    </row>
    <row r="15" spans="1:1024" s="23" customFormat="1" ht="15" x14ac:dyDescent="0.2">
      <c r="A15" s="24" t="s">
        <v>55</v>
      </c>
      <c r="B15" s="24" t="s">
        <v>56</v>
      </c>
      <c r="C15" s="28" t="s">
        <v>58</v>
      </c>
      <c r="D15" s="24" t="s">
        <v>57</v>
      </c>
      <c r="E15" s="24" t="s">
        <v>59</v>
      </c>
      <c r="F15" s="23">
        <v>2</v>
      </c>
      <c r="G15" s="28">
        <v>2429372</v>
      </c>
      <c r="K15" s="32"/>
      <c r="L15" s="23" t="str">
        <f t="shared" si="2"/>
        <v>C3,C4 = 100 µF, 16 V, 2312</v>
      </c>
      <c r="M15" s="23" t="str">
        <f t="shared" si="4"/>
        <v>C3,C4 = 100 µF, 16 V, 2312</v>
      </c>
    </row>
    <row r="16" spans="1:1024" s="23" customFormat="1" ht="15" x14ac:dyDescent="0.2">
      <c r="A16" s="24" t="s">
        <v>60</v>
      </c>
      <c r="B16" s="24" t="s">
        <v>63</v>
      </c>
      <c r="C16" s="28" t="s">
        <v>62</v>
      </c>
      <c r="D16" s="24" t="s">
        <v>61</v>
      </c>
      <c r="E16" s="24" t="s">
        <v>64</v>
      </c>
      <c r="F16" s="23">
        <v>1</v>
      </c>
      <c r="G16" s="28">
        <v>1754182</v>
      </c>
      <c r="K16" s="32"/>
      <c r="L16" s="23" t="str">
        <f t="shared" si="2"/>
        <v>C5 = 10 µF, 16 V, 1206</v>
      </c>
      <c r="M16" s="23" t="str">
        <f t="shared" si="4"/>
        <v>C5 = 10 µF, 16 V, 1206</v>
      </c>
    </row>
    <row r="17" spans="1:1024" s="15" customFormat="1" ht="15" x14ac:dyDescent="0.2">
      <c r="A17" s="14" t="s">
        <v>18</v>
      </c>
      <c r="B17" s="14"/>
      <c r="C17" s="14"/>
      <c r="D17" s="14"/>
      <c r="E17" s="14"/>
      <c r="F17" s="15">
        <f>SUM(F18:F26)</f>
        <v>18</v>
      </c>
      <c r="H17" s="16"/>
      <c r="I17" s="16"/>
      <c r="L17" s="10" t="str">
        <f t="shared" si="2"/>
        <v>Semiconductor</v>
      </c>
      <c r="M17" s="15" t="str">
        <f t="shared" si="4"/>
        <v>Semiconductor</v>
      </c>
      <c r="N17" s="17"/>
      <c r="O17" s="4"/>
    </row>
    <row r="18" spans="1:1024" s="23" customFormat="1" ht="15" x14ac:dyDescent="0.2">
      <c r="A18" s="24" t="s">
        <v>148</v>
      </c>
      <c r="B18" s="24" t="s">
        <v>15</v>
      </c>
      <c r="C18" s="24" t="s">
        <v>149</v>
      </c>
      <c r="D18" s="24" t="s">
        <v>65</v>
      </c>
      <c r="E18" s="24" t="s">
        <v>67</v>
      </c>
      <c r="F18" s="23">
        <v>4</v>
      </c>
      <c r="G18" s="23">
        <v>2675072</v>
      </c>
      <c r="I18" s="23" t="s">
        <v>66</v>
      </c>
      <c r="K18" s="32"/>
      <c r="L18" s="23" t="str">
        <f t="shared" si="2"/>
        <v>D1,D2,D3,D4 = S3J+, 600 V, 3 A</v>
      </c>
      <c r="M18" s="23" t="str">
        <f t="shared" si="4"/>
        <v>D1,D2,D3,D4 = S3J+, 600 V, 3 A</v>
      </c>
    </row>
    <row r="19" spans="1:1024" s="23" customFormat="1" ht="15" x14ac:dyDescent="0.2">
      <c r="A19" s="24" t="s">
        <v>73</v>
      </c>
      <c r="B19" s="24" t="s">
        <v>27</v>
      </c>
      <c r="C19" s="28" t="s">
        <v>74</v>
      </c>
      <c r="D19" s="24" t="s">
        <v>65</v>
      </c>
      <c r="E19" s="24" t="s">
        <v>76</v>
      </c>
      <c r="F19" s="23">
        <v>1</v>
      </c>
      <c r="G19" s="23">
        <v>2101838</v>
      </c>
      <c r="I19" s="23" t="s">
        <v>75</v>
      </c>
      <c r="K19" s="32"/>
      <c r="L19" s="23" t="str">
        <f t="shared" si="2"/>
        <v>D5 = MBRS540, 40 V, 5 A, Vf=550 mV @ If=5 A</v>
      </c>
      <c r="M19" s="23" t="str">
        <f t="shared" si="4"/>
        <v>D5 = MBRS540, 40 V, 5 A, Vf=550 mV @ If=5 A</v>
      </c>
    </row>
    <row r="20" spans="1:1024" s="1" customFormat="1" ht="15" x14ac:dyDescent="0.2">
      <c r="A20" s="24" t="s">
        <v>158</v>
      </c>
      <c r="B20" s="11" t="s">
        <v>15</v>
      </c>
      <c r="C20" t="s">
        <v>159</v>
      </c>
      <c r="D20" s="11" t="s">
        <v>116</v>
      </c>
      <c r="E20" s="11" t="s">
        <v>118</v>
      </c>
      <c r="F20" s="23">
        <v>1</v>
      </c>
      <c r="G20" s="1">
        <v>1581123</v>
      </c>
      <c r="I20" s="1" t="s">
        <v>117</v>
      </c>
      <c r="K20" s="25"/>
      <c r="L20" s="1" t="str">
        <f t="shared" si="2"/>
        <v>LED1 = LED, green, 3 mm</v>
      </c>
      <c r="M20" s="1" t="str">
        <f t="shared" si="4"/>
        <v>LED1 = LED, green, 3 mm</v>
      </c>
    </row>
    <row r="21" spans="1:1024" s="1" customFormat="1" ht="15" x14ac:dyDescent="0.2">
      <c r="A21" s="24" t="s">
        <v>114</v>
      </c>
      <c r="B21" s="11" t="s">
        <v>15</v>
      </c>
      <c r="C21" t="s">
        <v>115</v>
      </c>
      <c r="D21" s="11" t="s">
        <v>116</v>
      </c>
      <c r="E21" s="11" t="s">
        <v>170</v>
      </c>
      <c r="F21" s="23">
        <v>1</v>
      </c>
      <c r="G21" s="1">
        <v>1581122</v>
      </c>
      <c r="I21" s="1" t="s">
        <v>117</v>
      </c>
      <c r="K21" s="25"/>
      <c r="L21" s="1" t="str">
        <f t="shared" si="2"/>
        <v>LED2 = LED, red, 3 mm</v>
      </c>
      <c r="M21" s="1" t="str">
        <f t="shared" si="4"/>
        <v>LED2 = LED, red, 3 mm</v>
      </c>
    </row>
    <row r="22" spans="1:1024" s="23" customFormat="1" ht="15" x14ac:dyDescent="0.2">
      <c r="A22" s="24" t="s">
        <v>90</v>
      </c>
      <c r="B22" s="24"/>
      <c r="C22" s="28" t="s">
        <v>91</v>
      </c>
      <c r="D22" s="24" t="s">
        <v>39</v>
      </c>
      <c r="E22" s="24" t="s">
        <v>163</v>
      </c>
      <c r="F22" s="23">
        <v>7</v>
      </c>
      <c r="G22" s="28">
        <v>1431323</v>
      </c>
      <c r="K22" s="32"/>
      <c r="L22" s="23" t="str">
        <f t="shared" si="2"/>
        <v>T1,T2,T3,T4,T5,T6,T7 = NTF3055L108T1G MOSFET Transistor, N Channel, 3 A, 60 V, 120 mohm, 5 V, 1.68 V</v>
      </c>
      <c r="M22" s="23" t="str">
        <f t="shared" si="4"/>
        <v>T1,T2,T3,T4,T5,T6,T7 = NTF3055L108T1G MOSFET Transistor, N Channel, 3 A, 60 V, 120 mohm, 5 V, 1.68 V</v>
      </c>
    </row>
    <row r="23" spans="1:1024" s="23" customFormat="1" ht="15" x14ac:dyDescent="0.25">
      <c r="A23" s="24" t="s">
        <v>150</v>
      </c>
      <c r="B23" s="24" t="s">
        <v>151</v>
      </c>
      <c r="C23" s="28" t="s">
        <v>152</v>
      </c>
      <c r="D23" s="24" t="s">
        <v>77</v>
      </c>
      <c r="E23" s="24" t="s">
        <v>19</v>
      </c>
      <c r="F23" s="23">
        <v>1</v>
      </c>
      <c r="G23" s="23">
        <v>8207380</v>
      </c>
      <c r="I23" s="23" t="s">
        <v>78</v>
      </c>
      <c r="K23" s="33"/>
      <c r="L23" s="23" t="str">
        <f t="shared" si="2"/>
        <v>IC1 = LM2576HVS-ADJ, Step-down regulator, 4 - 60 V, 3 A</v>
      </c>
      <c r="M23" s="23" t="str">
        <f t="shared" si="4"/>
        <v>IC1 = LM2576HVS-ADJ, Step-down regulator, 4 - 60 V, 3 A</v>
      </c>
    </row>
    <row r="24" spans="1:1024" s="23" customFormat="1" ht="15" x14ac:dyDescent="0.25">
      <c r="A24" s="24" t="s">
        <v>126</v>
      </c>
      <c r="B24" s="24" t="s">
        <v>108</v>
      </c>
      <c r="C24" s="28" t="s">
        <v>109</v>
      </c>
      <c r="D24" s="24" t="s">
        <v>80</v>
      </c>
      <c r="E24" s="24" t="s">
        <v>81</v>
      </c>
      <c r="F24" s="23">
        <v>1</v>
      </c>
      <c r="G24">
        <v>2515358</v>
      </c>
      <c r="K24" s="33"/>
      <c r="L24" s="31" t="str">
        <f t="shared" si="2"/>
        <v>IC2 = DS3231MZ+ RTC, I2C, 5 p.p.m.</v>
      </c>
      <c r="M24" s="23" t="str">
        <f t="shared" si="4"/>
        <v>IC2 = DS3231MZ+ RTC, I2C, 5 p.p.m.</v>
      </c>
    </row>
    <row r="25" spans="1:1024" s="28" customFormat="1" ht="15" x14ac:dyDescent="0.2">
      <c r="A25" s="24" t="s">
        <v>110</v>
      </c>
      <c r="B25" s="24" t="s">
        <v>79</v>
      </c>
      <c r="C25" s="28" t="s">
        <v>111</v>
      </c>
      <c r="D25" s="24" t="s">
        <v>112</v>
      </c>
      <c r="E25" s="24" t="s">
        <v>113</v>
      </c>
      <c r="F25" s="23">
        <v>1</v>
      </c>
      <c r="G25" s="28">
        <v>1332086</v>
      </c>
      <c r="H25" s="34"/>
      <c r="I25" s="23"/>
      <c r="J25" s="34"/>
      <c r="L25" s="31" t="str">
        <f t="shared" si="2"/>
        <v>IC3 = 8-bit I2C I/O expander MCP23008-E/SO</v>
      </c>
      <c r="M25" s="28" t="str">
        <f t="shared" si="4"/>
        <v>IC3 = 8-bit I2C I/O expander MCP23008-E/SO</v>
      </c>
      <c r="N25" s="26"/>
      <c r="O25" s="26"/>
      <c r="AMJ25" s="23"/>
    </row>
    <row r="26" spans="1:1024" s="28" customFormat="1" ht="15" x14ac:dyDescent="0.2">
      <c r="A26" s="24" t="s">
        <v>87</v>
      </c>
      <c r="B26" s="24" t="s">
        <v>86</v>
      </c>
      <c r="C26" s="23" t="s">
        <v>88</v>
      </c>
      <c r="D26" s="24"/>
      <c r="E26" s="24" t="s">
        <v>40</v>
      </c>
      <c r="F26" s="23">
        <v>1</v>
      </c>
      <c r="G26" s="23"/>
      <c r="H26" s="34" t="s">
        <v>89</v>
      </c>
      <c r="I26" s="23"/>
      <c r="J26" s="34"/>
      <c r="L26" s="31" t="str">
        <f t="shared" si="2"/>
        <v>MOD1 = ESP-12F, ESP8266-based WiFi module</v>
      </c>
      <c r="M26" s="28" t="str">
        <f t="shared" si="4"/>
        <v>MOD1 = ESP-12F, ESP8266-based WiFi module</v>
      </c>
      <c r="N26" s="26"/>
      <c r="O26" s="26"/>
      <c r="AMJ26" s="23"/>
    </row>
    <row r="27" spans="1:1024" s="15" customFormat="1" ht="15" x14ac:dyDescent="0.2">
      <c r="A27" s="14" t="s">
        <v>20</v>
      </c>
      <c r="B27" s="14"/>
      <c r="C27" s="14"/>
      <c r="D27" s="14"/>
      <c r="E27" s="14"/>
      <c r="F27" s="15">
        <f>SUM(F28:F41)</f>
        <v>16</v>
      </c>
      <c r="H27" s="16"/>
      <c r="I27" s="16"/>
      <c r="L27" s="10" t="str">
        <f t="shared" ref="L27:L41" si="5">CONCATENATE(E27,IF(ISBLANK(E27),""," = "),A27)</f>
        <v>Other</v>
      </c>
      <c r="M27" s="15" t="str">
        <f t="shared" si="4"/>
        <v>Other</v>
      </c>
      <c r="N27" s="17"/>
      <c r="O27" s="4"/>
    </row>
    <row r="28" spans="1:1024" s="29" customFormat="1" x14ac:dyDescent="0.2">
      <c r="A28" s="27" t="s">
        <v>93</v>
      </c>
      <c r="B28" s="24" t="s">
        <v>15</v>
      </c>
      <c r="C28" s="28" t="s">
        <v>41</v>
      </c>
      <c r="D28" s="27"/>
      <c r="E28" s="27" t="s">
        <v>42</v>
      </c>
      <c r="F28" s="29">
        <v>1</v>
      </c>
      <c r="G28" s="23">
        <v>2461158</v>
      </c>
      <c r="H28" s="30"/>
      <c r="J28" s="30"/>
      <c r="L28" s="29" t="str">
        <f t="shared" si="5"/>
        <v>F1 = Holder for 5 x 20mm fuse, PCB mount, pitch 22.6mm</v>
      </c>
      <c r="M28" s="29" t="str">
        <f t="shared" si="4"/>
        <v>F1 = Holder for 5 x 20mm fuse, PCB mount, pitch 22.6mm</v>
      </c>
      <c r="N28" s="26"/>
      <c r="O28" s="26"/>
    </row>
    <row r="29" spans="1:1024" s="29" customFormat="1" x14ac:dyDescent="0.2">
      <c r="A29" s="27" t="s">
        <v>171</v>
      </c>
      <c r="B29" s="24"/>
      <c r="C29" s="28"/>
      <c r="D29" s="27"/>
      <c r="E29" s="27" t="s">
        <v>42</v>
      </c>
      <c r="F29" s="29">
        <v>1</v>
      </c>
      <c r="G29" s="23"/>
      <c r="H29" s="30"/>
      <c r="J29" s="30"/>
      <c r="L29" s="29" t="str">
        <f t="shared" si="5"/>
        <v>F1 = fuse 5 x 20mm 2AT</v>
      </c>
      <c r="M29" s="29" t="str">
        <f t="shared" si="4"/>
        <v>F1 = fuse 5 x 20mm 2AT</v>
      </c>
      <c r="N29" s="26"/>
      <c r="O29" s="26"/>
    </row>
    <row r="30" spans="1:1024" s="28" customFormat="1" ht="15" x14ac:dyDescent="0.2">
      <c r="A30" s="27" t="s">
        <v>172</v>
      </c>
      <c r="B30" s="23"/>
      <c r="C30" s="23"/>
      <c r="D30" s="23"/>
      <c r="E30" s="23" t="s">
        <v>164</v>
      </c>
      <c r="F30" s="23">
        <v>1</v>
      </c>
      <c r="G30" s="29"/>
      <c r="H30" s="29"/>
      <c r="I30" s="29"/>
      <c r="J30" s="23"/>
      <c r="K30" s="23"/>
      <c r="L30" s="31" t="str">
        <f t="shared" si="5"/>
        <v>F2 = fuse 5 x 20 mm 160mAT (230V mains)</v>
      </c>
      <c r="M30" s="23" t="str">
        <f t="shared" si="4"/>
        <v>F2 = fuse 5 x 20 mm 160mAT (230V mains)</v>
      </c>
      <c r="N30" s="26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</row>
    <row r="31" spans="1:1024" s="28" customFormat="1" ht="15" x14ac:dyDescent="0.2">
      <c r="A31" s="27" t="s">
        <v>173</v>
      </c>
      <c r="B31" s="23"/>
      <c r="C31" s="23"/>
      <c r="D31" s="23"/>
      <c r="E31" s="23" t="s">
        <v>164</v>
      </c>
      <c r="F31" s="23">
        <v>1</v>
      </c>
      <c r="G31" s="29"/>
      <c r="H31" s="29"/>
      <c r="I31" s="29"/>
      <c r="J31" s="23"/>
      <c r="K31" s="23"/>
      <c r="L31" s="31" t="str">
        <f t="shared" si="5"/>
        <v>F2 = fuse 5 x 20 mm 320mAT (115V mains)</v>
      </c>
      <c r="M31" s="23" t="str">
        <f t="shared" si="4"/>
        <v>F2 = fuse 5 x 20 mm 320mAT (115V mains)</v>
      </c>
      <c r="N31" s="26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</row>
    <row r="32" spans="1:1024" s="28" customFormat="1" ht="15" x14ac:dyDescent="0.2">
      <c r="A32" s="27" t="s">
        <v>165</v>
      </c>
      <c r="B32" s="23" t="s">
        <v>15</v>
      </c>
      <c r="C32" s="23" t="s">
        <v>166</v>
      </c>
      <c r="D32" s="23"/>
      <c r="E32" s="23" t="s">
        <v>164</v>
      </c>
      <c r="F32" s="23">
        <v>1</v>
      </c>
      <c r="G32" s="29">
        <v>1437178</v>
      </c>
      <c r="H32" s="29"/>
      <c r="I32" s="29"/>
      <c r="J32" s="23"/>
      <c r="K32" s="23"/>
      <c r="L32" s="31" t="str">
        <f t="shared" si="5"/>
        <v>F2 = Holder for 5 x 20mm fuse, panel mount, solder teriminals</v>
      </c>
      <c r="M32" s="23" t="str">
        <f t="shared" si="4"/>
        <v>F2 = Holder for 5 x 20mm fuse, panel mount, solder teriminals</v>
      </c>
      <c r="N32" s="26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</row>
    <row r="33" spans="1:1024" s="29" customFormat="1" x14ac:dyDescent="0.2">
      <c r="A33" s="27" t="s">
        <v>101</v>
      </c>
      <c r="B33" s="24"/>
      <c r="C33" s="28"/>
      <c r="D33" s="27"/>
      <c r="E33" s="27" t="s">
        <v>100</v>
      </c>
      <c r="F33" s="29">
        <v>1</v>
      </c>
      <c r="G33" s="23"/>
      <c r="H33" s="30"/>
      <c r="J33" s="30"/>
      <c r="L33" s="29" t="str">
        <f t="shared" si="5"/>
        <v>Bt1 = CR2032 battery</v>
      </c>
      <c r="M33" s="29" t="str">
        <f t="shared" si="4"/>
        <v>Bt1 = CR2032 battery</v>
      </c>
      <c r="N33" s="26"/>
      <c r="O33" s="26"/>
    </row>
    <row r="34" spans="1:1024" s="29" customFormat="1" x14ac:dyDescent="0.2">
      <c r="A34" s="27" t="s">
        <v>98</v>
      </c>
      <c r="B34" s="24" t="s">
        <v>99</v>
      </c>
      <c r="C34" s="37">
        <v>1066</v>
      </c>
      <c r="D34" s="27"/>
      <c r="E34" s="27" t="s">
        <v>100</v>
      </c>
      <c r="F34" s="29">
        <v>1</v>
      </c>
      <c r="G34" s="28">
        <v>1339839</v>
      </c>
      <c r="H34" s="30"/>
      <c r="J34" s="30"/>
      <c r="L34" s="29" t="str">
        <f t="shared" si="5"/>
        <v>Bt1 = Battery holder CR2032, Keystone 1066</v>
      </c>
      <c r="M34" s="29" t="str">
        <f t="shared" si="4"/>
        <v>Bt1 = Battery holder CR2032, Keystone 1066</v>
      </c>
      <c r="N34" s="26"/>
      <c r="O34" s="26"/>
    </row>
    <row r="35" spans="1:1024" s="29" customFormat="1" x14ac:dyDescent="0.2">
      <c r="A35" s="27" t="s">
        <v>128</v>
      </c>
      <c r="B35" s="24" t="s">
        <v>131</v>
      </c>
      <c r="C35" s="28" t="s">
        <v>132</v>
      </c>
      <c r="D35" s="27"/>
      <c r="E35" s="27" t="s">
        <v>129</v>
      </c>
      <c r="F35" s="29">
        <v>1</v>
      </c>
      <c r="G35">
        <v>959704</v>
      </c>
      <c r="H35" s="30"/>
      <c r="J35" s="30"/>
      <c r="L35" s="29" t="str">
        <f t="shared" si="5"/>
        <v>S1 = Tactile Switch SKHHLVA010</v>
      </c>
      <c r="M35" s="29" t="str">
        <f t="shared" si="4"/>
        <v>S1 = Tactile Switch SKHHLVA010</v>
      </c>
      <c r="N35" s="26"/>
      <c r="O35" s="26"/>
    </row>
    <row r="36" spans="1:1024" s="23" customFormat="1" ht="15" x14ac:dyDescent="0.2">
      <c r="A36" s="24" t="s">
        <v>133</v>
      </c>
      <c r="B36" s="24" t="s">
        <v>15</v>
      </c>
      <c r="C36" s="24" t="s">
        <v>134</v>
      </c>
      <c r="D36" s="24"/>
      <c r="E36" s="24" t="s">
        <v>127</v>
      </c>
      <c r="F36" s="23">
        <v>1</v>
      </c>
      <c r="G36" s="23">
        <v>9471880</v>
      </c>
      <c r="K36" s="32"/>
      <c r="L36" s="23" t="str">
        <f t="shared" si="5"/>
        <v>S2 = Switch, tactile, 12 V, 50 mA Multicomp TM-series</v>
      </c>
      <c r="M36" s="23" t="str">
        <f t="shared" si="4"/>
        <v>S2 = Switch, tactile, 12 V, 50 mA Multicomp TM-series</v>
      </c>
    </row>
    <row r="37" spans="1:1024" s="29" customFormat="1" x14ac:dyDescent="0.2">
      <c r="A37" s="27" t="s">
        <v>46</v>
      </c>
      <c r="B37" s="24" t="s">
        <v>30</v>
      </c>
      <c r="C37" s="28" t="s">
        <v>44</v>
      </c>
      <c r="D37" s="27" t="s">
        <v>45</v>
      </c>
      <c r="E37" s="27" t="s">
        <v>29</v>
      </c>
      <c r="F37" s="29">
        <v>1</v>
      </c>
      <c r="G37" s="28">
        <v>9729038</v>
      </c>
      <c r="H37" s="30"/>
      <c r="I37" s="30"/>
      <c r="L37" s="29" t="str">
        <f t="shared" si="5"/>
        <v>K1 = header male 6 pin, 0.1" pitch vertical</v>
      </c>
      <c r="M37" s="29" t="str">
        <f t="shared" si="4"/>
        <v>K1 = header male 6 pin, 0.1" pitch vertical</v>
      </c>
      <c r="N37" s="26"/>
      <c r="O37" s="26"/>
    </row>
    <row r="38" spans="1:1024" s="29" customFormat="1" x14ac:dyDescent="0.2">
      <c r="A38" s="27" t="s">
        <v>141</v>
      </c>
      <c r="B38" s="24" t="s">
        <v>136</v>
      </c>
      <c r="C38" s="28" t="s">
        <v>146</v>
      </c>
      <c r="D38" s="27" t="s">
        <v>143</v>
      </c>
      <c r="E38" s="27" t="s">
        <v>43</v>
      </c>
      <c r="F38" s="29">
        <v>2</v>
      </c>
      <c r="G38" s="28">
        <v>2490941</v>
      </c>
      <c r="H38" s="30"/>
      <c r="I38" s="30" t="s">
        <v>139</v>
      </c>
      <c r="L38" s="29" t="str">
        <f t="shared" si="5"/>
        <v>K2 = Terminal block 5.08 mm, 5-way, 630 V</v>
      </c>
      <c r="M38" s="29" t="str">
        <f t="shared" si="4"/>
        <v>K2 = Terminal block 5.08 mm, 5-way, 630 V</v>
      </c>
      <c r="N38" s="26"/>
      <c r="O38" s="26"/>
    </row>
    <row r="39" spans="1:1024" s="1" customFormat="1" ht="15" x14ac:dyDescent="0.2">
      <c r="A39" s="24" t="s">
        <v>135</v>
      </c>
      <c r="B39" s="11" t="s">
        <v>136</v>
      </c>
      <c r="C39" s="11" t="s">
        <v>137</v>
      </c>
      <c r="D39" s="11" t="s">
        <v>138</v>
      </c>
      <c r="E39" s="38" t="s">
        <v>140</v>
      </c>
      <c r="F39" s="29">
        <v>2</v>
      </c>
      <c r="G39" s="1">
        <v>3041440</v>
      </c>
      <c r="I39" s="23" t="s">
        <v>139</v>
      </c>
      <c r="K39" s="25"/>
      <c r="L39" s="1" t="str">
        <f t="shared" si="5"/>
        <v>K3,K4 = Terminal block 5.08 mm, 2-way, 630 V</v>
      </c>
      <c r="M39" s="1" t="str">
        <f t="shared" si="4"/>
        <v>K3,K4 = Terminal block 5.08 mm, 2-way, 630 V</v>
      </c>
    </row>
    <row r="40" spans="1:1024" s="29" customFormat="1" x14ac:dyDescent="0.2">
      <c r="A40" s="27" t="s">
        <v>144</v>
      </c>
      <c r="B40" s="24" t="s">
        <v>136</v>
      </c>
      <c r="C40" s="28" t="s">
        <v>145</v>
      </c>
      <c r="D40" s="27" t="s">
        <v>147</v>
      </c>
      <c r="E40" s="27" t="s">
        <v>142</v>
      </c>
      <c r="F40" s="29">
        <v>1</v>
      </c>
      <c r="G40" s="28">
        <v>3041475</v>
      </c>
      <c r="H40" s="30"/>
      <c r="I40" s="30" t="s">
        <v>139</v>
      </c>
      <c r="L40" s="29" t="str">
        <f t="shared" si="5"/>
        <v>K5 = Terminal block 5.08 mm, 4-way, 630 V</v>
      </c>
      <c r="M40" s="29" t="str">
        <f t="shared" si="4"/>
        <v>K5 = Terminal block 5.08 mm, 4-way, 630 V</v>
      </c>
      <c r="N40" s="26"/>
      <c r="O40" s="26"/>
    </row>
    <row r="41" spans="1:1024" s="29" customFormat="1" x14ac:dyDescent="0.2">
      <c r="A41" s="27" t="s">
        <v>92</v>
      </c>
      <c r="B41" s="24" t="s">
        <v>30</v>
      </c>
      <c r="C41" s="28" t="s">
        <v>44</v>
      </c>
      <c r="D41" s="27" t="s">
        <v>45</v>
      </c>
      <c r="E41" s="27" t="s">
        <v>130</v>
      </c>
      <c r="F41" s="29">
        <v>1</v>
      </c>
      <c r="G41" s="28">
        <v>9729038</v>
      </c>
      <c r="H41" s="30"/>
      <c r="I41" s="30"/>
      <c r="L41" s="29" t="str">
        <f t="shared" si="5"/>
        <v>K6 = header male 4 pin, 0.1" pitch vertical</v>
      </c>
      <c r="M41" s="29" t="str">
        <f t="shared" si="4"/>
        <v>K6 = header male 4 pin, 0.1" pitch vertical</v>
      </c>
      <c r="N41" s="26"/>
      <c r="O41" s="26"/>
    </row>
    <row r="42" spans="1:1024" s="15" customFormat="1" ht="15" x14ac:dyDescent="0.2">
      <c r="A42" s="14" t="s">
        <v>21</v>
      </c>
      <c r="B42" s="14"/>
      <c r="C42" s="14"/>
      <c r="D42" s="14"/>
      <c r="E42" s="14"/>
      <c r="H42" s="16"/>
      <c r="I42" s="16"/>
      <c r="L42" s="10" t="str">
        <f t="shared" ref="L42:L44" si="6">CONCATENATE(E42,IF(ISBLANK(E42),""," = "),A42)</f>
        <v>Misc.</v>
      </c>
      <c r="M42" s="15" t="str">
        <f t="shared" si="4"/>
        <v>Misc.</v>
      </c>
      <c r="N42" s="17"/>
      <c r="O42" s="4"/>
    </row>
    <row r="43" spans="1:1024" s="19" customFormat="1" x14ac:dyDescent="0.2">
      <c r="A43" s="18" t="s">
        <v>157</v>
      </c>
      <c r="B43" s="18"/>
      <c r="D43" s="18"/>
      <c r="E43" s="18"/>
      <c r="F43" s="19">
        <v>1</v>
      </c>
      <c r="H43" s="1"/>
      <c r="I43" s="1"/>
      <c r="L43" s="18" t="str">
        <f t="shared" si="6"/>
        <v>PCB 180307-1 V3.1</v>
      </c>
      <c r="M43" s="19" t="str">
        <f t="shared" si="4"/>
        <v>PCB 180307-1 V3.1</v>
      </c>
      <c r="N43" s="4"/>
      <c r="O43" s="4"/>
    </row>
    <row r="44" spans="1:1024" s="28" customFormat="1" x14ac:dyDescent="0.2">
      <c r="A44" s="24" t="s">
        <v>97</v>
      </c>
      <c r="B44" s="24" t="s">
        <v>15</v>
      </c>
      <c r="C44" s="28" t="s">
        <v>94</v>
      </c>
      <c r="D44" s="24" t="s">
        <v>95</v>
      </c>
      <c r="E44" s="24" t="s">
        <v>169</v>
      </c>
      <c r="F44" s="36">
        <v>4</v>
      </c>
      <c r="G44" s="28">
        <v>9339124</v>
      </c>
      <c r="H44" s="34"/>
      <c r="I44" s="23" t="s">
        <v>96</v>
      </c>
      <c r="J44" s="34"/>
      <c r="L44" s="23" t="str">
        <f t="shared" si="6"/>
        <v>R28,R29,R30,R31 = 1.2 kΩ, carbon film, 5%, 0.25W, 250V (NOT on PCB!)</v>
      </c>
      <c r="M44" s="28" t="str">
        <f t="shared" si="4"/>
        <v>R28,R29,R30,R31 = 1.2 kΩ, carbon film, 5%, 0.25W, 250V (NOT on PCB!)</v>
      </c>
      <c r="N44" s="26"/>
      <c r="O44" s="26"/>
      <c r="AMJ44" s="23"/>
    </row>
    <row r="45" spans="1:1024" s="23" customFormat="1" ht="15" x14ac:dyDescent="0.2">
      <c r="A45" s="24" t="s">
        <v>72</v>
      </c>
      <c r="B45" s="24" t="s">
        <v>68</v>
      </c>
      <c r="C45" s="28" t="s">
        <v>69</v>
      </c>
      <c r="D45" s="24" t="s">
        <v>70</v>
      </c>
      <c r="E45" s="24" t="s">
        <v>162</v>
      </c>
      <c r="F45" s="23">
        <v>7</v>
      </c>
      <c r="G45" s="23">
        <v>1467514</v>
      </c>
      <c r="I45" s="23" t="s">
        <v>71</v>
      </c>
      <c r="K45" s="32"/>
      <c r="L45" s="23" t="str">
        <f t="shared" ref="L45:L47" si="7">CONCATENATE(E45,IF(ISBLANK(E45),""," = "),A45)</f>
        <v>D6,D7,D8,D9,D10,D11,D12 = 1N4007, 1000 V, 1 A (NOT on PCB!)</v>
      </c>
      <c r="M45" s="23" t="str">
        <f t="shared" si="4"/>
        <v>D6,D7,D8,D9,D10,D11,D12 = 1N4007, 1000 V, 1 A (NOT on PCB!)</v>
      </c>
    </row>
    <row r="46" spans="1:1024" s="28" customFormat="1" ht="15" x14ac:dyDescent="0.2">
      <c r="A46" s="27" t="s">
        <v>167</v>
      </c>
      <c r="B46" s="23" t="s">
        <v>15</v>
      </c>
      <c r="C46" s="23" t="s">
        <v>168</v>
      </c>
      <c r="D46" s="23"/>
      <c r="E46" s="23" t="s">
        <v>153</v>
      </c>
      <c r="F46" s="23">
        <v>1</v>
      </c>
      <c r="G46" s="29">
        <v>9530304</v>
      </c>
      <c r="H46" s="29"/>
      <c r="I46" s="29"/>
      <c r="J46" s="23"/>
      <c r="K46" s="23"/>
      <c r="L46" s="31" t="str">
        <f t="shared" si="7"/>
        <v>Tr1 = Toroidal transformer 2 x 12V, 30VA Multicomp MCTA030/12</v>
      </c>
      <c r="M46" s="23" t="str">
        <f t="shared" si="4"/>
        <v>Tr1 = Toroidal transformer 2 x 12V, 30VA Multicomp MCTA030/12</v>
      </c>
      <c r="N46" s="26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  <c r="AMG46" s="23"/>
      <c r="AMH46" s="23"/>
      <c r="AMI46" s="23"/>
      <c r="AMJ46" s="23"/>
    </row>
    <row r="47" spans="1:1024" s="28" customFormat="1" ht="15" x14ac:dyDescent="0.2">
      <c r="A47" s="27" t="s">
        <v>174</v>
      </c>
      <c r="B47" s="23" t="s">
        <v>175</v>
      </c>
      <c r="C47" s="23">
        <v>4300.0096000000003</v>
      </c>
      <c r="D47" s="23"/>
      <c r="E47" s="23"/>
      <c r="F47" s="23">
        <v>1</v>
      </c>
      <c r="G47" s="29">
        <v>2080487</v>
      </c>
      <c r="H47" s="29"/>
      <c r="I47" s="29"/>
      <c r="J47" s="23"/>
      <c r="K47" s="23"/>
      <c r="L47" s="31" t="str">
        <f t="shared" si="7"/>
        <v>Power entry connector IEC320 C8</v>
      </c>
      <c r="M47" s="23" t="str">
        <f t="shared" si="4"/>
        <v>Power entry connector IEC320 C8</v>
      </c>
      <c r="N47" s="26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  <c r="TS47" s="23"/>
      <c r="TT47" s="23"/>
      <c r="TU47" s="23"/>
      <c r="TV47" s="23"/>
      <c r="TW47" s="23"/>
      <c r="TX47" s="23"/>
      <c r="TY47" s="23"/>
      <c r="TZ47" s="23"/>
      <c r="UA47" s="23"/>
      <c r="UB47" s="23"/>
      <c r="UC47" s="23"/>
      <c r="UD47" s="23"/>
      <c r="UE47" s="23"/>
      <c r="UF47" s="23"/>
      <c r="UG47" s="23"/>
      <c r="UH47" s="23"/>
      <c r="UI47" s="23"/>
      <c r="UJ47" s="23"/>
      <c r="UK47" s="23"/>
      <c r="UL47" s="23"/>
      <c r="UM47" s="23"/>
      <c r="UN47" s="23"/>
      <c r="UO47" s="23"/>
      <c r="UP47" s="23"/>
      <c r="UQ47" s="23"/>
      <c r="UR47" s="23"/>
      <c r="US47" s="23"/>
      <c r="UT47" s="23"/>
      <c r="UU47" s="23"/>
      <c r="UV47" s="23"/>
      <c r="UW47" s="23"/>
      <c r="UX47" s="23"/>
      <c r="UY47" s="23"/>
      <c r="UZ47" s="23"/>
      <c r="VA47" s="23"/>
      <c r="VB47" s="23"/>
      <c r="VC47" s="23"/>
      <c r="VD47" s="23"/>
      <c r="VE47" s="23"/>
      <c r="VF47" s="23"/>
      <c r="VG47" s="23"/>
      <c r="VH47" s="23"/>
      <c r="VI47" s="23"/>
      <c r="VJ47" s="23"/>
      <c r="VK47" s="23"/>
      <c r="VL47" s="23"/>
      <c r="VM47" s="23"/>
      <c r="VN47" s="23"/>
      <c r="VO47" s="23"/>
      <c r="VP47" s="23"/>
      <c r="VQ47" s="23"/>
      <c r="VR47" s="23"/>
      <c r="VS47" s="23"/>
      <c r="VT47" s="23"/>
      <c r="VU47" s="23"/>
      <c r="VV47" s="23"/>
      <c r="VW47" s="23"/>
      <c r="VX47" s="23"/>
      <c r="VY47" s="23"/>
      <c r="VZ47" s="23"/>
      <c r="WA47" s="23"/>
      <c r="WB47" s="23"/>
      <c r="WC47" s="23"/>
      <c r="WD47" s="23"/>
      <c r="WE47" s="23"/>
      <c r="WF47" s="23"/>
      <c r="WG47" s="23"/>
      <c r="WH47" s="23"/>
      <c r="WI47" s="23"/>
      <c r="WJ47" s="23"/>
      <c r="WK47" s="23"/>
      <c r="WL47" s="23"/>
      <c r="WM47" s="23"/>
      <c r="WN47" s="23"/>
      <c r="WO47" s="23"/>
      <c r="WP47" s="23"/>
      <c r="WQ47" s="23"/>
      <c r="WR47" s="23"/>
      <c r="WS47" s="23"/>
      <c r="WT47" s="23"/>
      <c r="WU47" s="23"/>
      <c r="WV47" s="23"/>
      <c r="WW47" s="23"/>
      <c r="WX47" s="23"/>
      <c r="WY47" s="23"/>
      <c r="WZ47" s="23"/>
      <c r="XA47" s="23"/>
      <c r="XB47" s="23"/>
      <c r="XC47" s="23"/>
      <c r="XD47" s="23"/>
      <c r="XE47" s="23"/>
      <c r="XF47" s="23"/>
      <c r="XG47" s="23"/>
      <c r="XH47" s="23"/>
      <c r="XI47" s="23"/>
      <c r="XJ47" s="23"/>
      <c r="XK47" s="23"/>
      <c r="XL47" s="23"/>
      <c r="XM47" s="23"/>
      <c r="XN47" s="23"/>
      <c r="XO47" s="23"/>
      <c r="XP47" s="23"/>
      <c r="XQ47" s="23"/>
      <c r="XR47" s="23"/>
      <c r="XS47" s="23"/>
      <c r="XT47" s="23"/>
      <c r="XU47" s="23"/>
      <c r="XV47" s="23"/>
      <c r="XW47" s="23"/>
      <c r="XX47" s="23"/>
      <c r="XY47" s="23"/>
      <c r="XZ47" s="23"/>
      <c r="YA47" s="23"/>
      <c r="YB47" s="23"/>
      <c r="YC47" s="23"/>
      <c r="YD47" s="23"/>
      <c r="YE47" s="23"/>
      <c r="YF47" s="23"/>
      <c r="YG47" s="23"/>
      <c r="YH47" s="23"/>
      <c r="YI47" s="23"/>
      <c r="YJ47" s="23"/>
      <c r="YK47" s="23"/>
      <c r="YL47" s="23"/>
      <c r="YM47" s="23"/>
      <c r="YN47" s="23"/>
      <c r="YO47" s="23"/>
      <c r="YP47" s="23"/>
      <c r="YQ47" s="23"/>
      <c r="YR47" s="23"/>
      <c r="YS47" s="23"/>
      <c r="YT47" s="23"/>
      <c r="YU47" s="23"/>
      <c r="YV47" s="23"/>
      <c r="YW47" s="23"/>
      <c r="YX47" s="23"/>
      <c r="YY47" s="23"/>
      <c r="YZ47" s="23"/>
      <c r="ZA47" s="23"/>
      <c r="ZB47" s="23"/>
      <c r="ZC47" s="23"/>
      <c r="ZD47" s="23"/>
      <c r="ZE47" s="23"/>
      <c r="ZF47" s="23"/>
      <c r="ZG47" s="23"/>
      <c r="ZH47" s="23"/>
      <c r="ZI47" s="23"/>
      <c r="ZJ47" s="23"/>
      <c r="ZK47" s="23"/>
      <c r="ZL47" s="23"/>
      <c r="ZM47" s="23"/>
      <c r="ZN47" s="23"/>
      <c r="ZO47" s="23"/>
      <c r="ZP47" s="23"/>
      <c r="ZQ47" s="23"/>
      <c r="ZR47" s="23"/>
      <c r="ZS47" s="23"/>
      <c r="ZT47" s="23"/>
      <c r="ZU47" s="23"/>
      <c r="ZV47" s="23"/>
      <c r="ZW47" s="23"/>
      <c r="ZX47" s="23"/>
      <c r="ZY47" s="23"/>
      <c r="ZZ47" s="23"/>
      <c r="AAA47" s="23"/>
      <c r="AAB47" s="23"/>
      <c r="AAC47" s="23"/>
      <c r="AAD47" s="23"/>
      <c r="AAE47" s="23"/>
      <c r="AAF47" s="23"/>
      <c r="AAG47" s="23"/>
      <c r="AAH47" s="23"/>
      <c r="AAI47" s="23"/>
      <c r="AAJ47" s="23"/>
      <c r="AAK47" s="23"/>
      <c r="AAL47" s="23"/>
      <c r="AAM47" s="23"/>
      <c r="AAN47" s="23"/>
      <c r="AAO47" s="23"/>
      <c r="AAP47" s="23"/>
      <c r="AAQ47" s="23"/>
      <c r="AAR47" s="23"/>
      <c r="AAS47" s="23"/>
      <c r="AAT47" s="23"/>
      <c r="AAU47" s="23"/>
      <c r="AAV47" s="23"/>
      <c r="AAW47" s="23"/>
      <c r="AAX47" s="23"/>
      <c r="AAY47" s="23"/>
      <c r="AAZ47" s="23"/>
      <c r="ABA47" s="23"/>
      <c r="ABB47" s="23"/>
      <c r="ABC47" s="23"/>
      <c r="ABD47" s="23"/>
      <c r="ABE47" s="23"/>
      <c r="ABF47" s="23"/>
      <c r="ABG47" s="23"/>
      <c r="ABH47" s="23"/>
      <c r="ABI47" s="23"/>
      <c r="ABJ47" s="23"/>
      <c r="ABK47" s="23"/>
      <c r="ABL47" s="23"/>
      <c r="ABM47" s="23"/>
      <c r="ABN47" s="23"/>
      <c r="ABO47" s="23"/>
      <c r="ABP47" s="23"/>
      <c r="ABQ47" s="23"/>
      <c r="ABR47" s="23"/>
      <c r="ABS47" s="23"/>
      <c r="ABT47" s="23"/>
      <c r="ABU47" s="23"/>
      <c r="ABV47" s="23"/>
      <c r="ABW47" s="23"/>
      <c r="ABX47" s="23"/>
      <c r="ABY47" s="23"/>
      <c r="ABZ47" s="23"/>
      <c r="ACA47" s="23"/>
      <c r="ACB47" s="23"/>
      <c r="ACC47" s="23"/>
      <c r="ACD47" s="23"/>
      <c r="ACE47" s="23"/>
      <c r="ACF47" s="23"/>
      <c r="ACG47" s="23"/>
      <c r="ACH47" s="23"/>
      <c r="ACI47" s="23"/>
      <c r="ACJ47" s="23"/>
      <c r="ACK47" s="23"/>
      <c r="ACL47" s="23"/>
      <c r="ACM47" s="23"/>
      <c r="ACN47" s="23"/>
      <c r="ACO47" s="23"/>
      <c r="ACP47" s="23"/>
      <c r="ACQ47" s="23"/>
      <c r="ACR47" s="23"/>
      <c r="ACS47" s="23"/>
      <c r="ACT47" s="23"/>
      <c r="ACU47" s="23"/>
      <c r="ACV47" s="23"/>
      <c r="ACW47" s="23"/>
      <c r="ACX47" s="23"/>
      <c r="ACY47" s="23"/>
      <c r="ACZ47" s="23"/>
      <c r="ADA47" s="23"/>
      <c r="ADB47" s="23"/>
      <c r="ADC47" s="23"/>
      <c r="ADD47" s="23"/>
      <c r="ADE47" s="23"/>
      <c r="ADF47" s="23"/>
      <c r="ADG47" s="23"/>
      <c r="ADH47" s="23"/>
      <c r="ADI47" s="23"/>
      <c r="ADJ47" s="23"/>
      <c r="ADK47" s="23"/>
      <c r="ADL47" s="23"/>
      <c r="ADM47" s="23"/>
      <c r="ADN47" s="23"/>
      <c r="ADO47" s="23"/>
      <c r="ADP47" s="23"/>
      <c r="ADQ47" s="23"/>
      <c r="ADR47" s="23"/>
      <c r="ADS47" s="23"/>
      <c r="ADT47" s="23"/>
      <c r="ADU47" s="23"/>
      <c r="ADV47" s="23"/>
      <c r="ADW47" s="23"/>
      <c r="ADX47" s="23"/>
      <c r="ADY47" s="23"/>
      <c r="ADZ47" s="23"/>
      <c r="AEA47" s="23"/>
      <c r="AEB47" s="23"/>
      <c r="AEC47" s="23"/>
      <c r="AED47" s="23"/>
      <c r="AEE47" s="23"/>
      <c r="AEF47" s="23"/>
      <c r="AEG47" s="23"/>
      <c r="AEH47" s="23"/>
      <c r="AEI47" s="23"/>
      <c r="AEJ47" s="23"/>
      <c r="AEK47" s="23"/>
      <c r="AEL47" s="23"/>
      <c r="AEM47" s="23"/>
      <c r="AEN47" s="23"/>
      <c r="AEO47" s="23"/>
      <c r="AEP47" s="23"/>
      <c r="AEQ47" s="23"/>
      <c r="AER47" s="23"/>
      <c r="AES47" s="23"/>
      <c r="AET47" s="23"/>
      <c r="AEU47" s="23"/>
      <c r="AEV47" s="23"/>
      <c r="AEW47" s="23"/>
      <c r="AEX47" s="23"/>
      <c r="AEY47" s="23"/>
      <c r="AEZ47" s="23"/>
      <c r="AFA47" s="23"/>
      <c r="AFB47" s="23"/>
      <c r="AFC47" s="23"/>
      <c r="AFD47" s="23"/>
      <c r="AFE47" s="23"/>
      <c r="AFF47" s="23"/>
      <c r="AFG47" s="23"/>
      <c r="AFH47" s="23"/>
      <c r="AFI47" s="23"/>
      <c r="AFJ47" s="23"/>
      <c r="AFK47" s="23"/>
      <c r="AFL47" s="23"/>
      <c r="AFM47" s="23"/>
      <c r="AFN47" s="23"/>
      <c r="AFO47" s="23"/>
      <c r="AFP47" s="23"/>
      <c r="AFQ47" s="23"/>
      <c r="AFR47" s="23"/>
      <c r="AFS47" s="23"/>
      <c r="AFT47" s="23"/>
      <c r="AFU47" s="23"/>
      <c r="AFV47" s="23"/>
      <c r="AFW47" s="23"/>
      <c r="AFX47" s="23"/>
      <c r="AFY47" s="23"/>
      <c r="AFZ47" s="23"/>
      <c r="AGA47" s="23"/>
      <c r="AGB47" s="23"/>
      <c r="AGC47" s="23"/>
      <c r="AGD47" s="23"/>
      <c r="AGE47" s="23"/>
      <c r="AGF47" s="23"/>
      <c r="AGG47" s="23"/>
      <c r="AGH47" s="23"/>
      <c r="AGI47" s="23"/>
      <c r="AGJ47" s="23"/>
      <c r="AGK47" s="23"/>
      <c r="AGL47" s="23"/>
      <c r="AGM47" s="23"/>
      <c r="AGN47" s="23"/>
      <c r="AGO47" s="23"/>
      <c r="AGP47" s="23"/>
      <c r="AGQ47" s="23"/>
      <c r="AGR47" s="23"/>
      <c r="AGS47" s="23"/>
      <c r="AGT47" s="23"/>
      <c r="AGU47" s="23"/>
      <c r="AGV47" s="23"/>
      <c r="AGW47" s="23"/>
      <c r="AGX47" s="23"/>
      <c r="AGY47" s="23"/>
      <c r="AGZ47" s="23"/>
      <c r="AHA47" s="23"/>
      <c r="AHB47" s="23"/>
      <c r="AHC47" s="23"/>
      <c r="AHD47" s="23"/>
      <c r="AHE47" s="23"/>
      <c r="AHF47" s="23"/>
      <c r="AHG47" s="23"/>
      <c r="AHH47" s="23"/>
      <c r="AHI47" s="23"/>
      <c r="AHJ47" s="23"/>
      <c r="AHK47" s="23"/>
      <c r="AHL47" s="23"/>
      <c r="AHM47" s="23"/>
      <c r="AHN47" s="23"/>
      <c r="AHO47" s="23"/>
      <c r="AHP47" s="23"/>
      <c r="AHQ47" s="23"/>
      <c r="AHR47" s="23"/>
      <c r="AHS47" s="23"/>
      <c r="AHT47" s="23"/>
      <c r="AHU47" s="23"/>
      <c r="AHV47" s="23"/>
      <c r="AHW47" s="23"/>
      <c r="AHX47" s="23"/>
      <c r="AHY47" s="23"/>
      <c r="AHZ47" s="23"/>
      <c r="AIA47" s="23"/>
      <c r="AIB47" s="23"/>
      <c r="AIC47" s="23"/>
      <c r="AID47" s="23"/>
      <c r="AIE47" s="23"/>
      <c r="AIF47" s="23"/>
      <c r="AIG47" s="23"/>
      <c r="AIH47" s="23"/>
      <c r="AII47" s="23"/>
      <c r="AIJ47" s="23"/>
      <c r="AIK47" s="23"/>
      <c r="AIL47" s="23"/>
      <c r="AIM47" s="23"/>
      <c r="AIN47" s="23"/>
      <c r="AIO47" s="23"/>
      <c r="AIP47" s="23"/>
      <c r="AIQ47" s="23"/>
      <c r="AIR47" s="23"/>
      <c r="AIS47" s="23"/>
      <c r="AIT47" s="23"/>
      <c r="AIU47" s="23"/>
      <c r="AIV47" s="23"/>
      <c r="AIW47" s="23"/>
      <c r="AIX47" s="23"/>
      <c r="AIY47" s="23"/>
      <c r="AIZ47" s="23"/>
      <c r="AJA47" s="23"/>
      <c r="AJB47" s="23"/>
      <c r="AJC47" s="23"/>
      <c r="AJD47" s="23"/>
      <c r="AJE47" s="23"/>
      <c r="AJF47" s="23"/>
      <c r="AJG47" s="23"/>
      <c r="AJH47" s="23"/>
      <c r="AJI47" s="23"/>
      <c r="AJJ47" s="23"/>
      <c r="AJK47" s="23"/>
      <c r="AJL47" s="23"/>
      <c r="AJM47" s="23"/>
      <c r="AJN47" s="23"/>
      <c r="AJO47" s="23"/>
      <c r="AJP47" s="23"/>
      <c r="AJQ47" s="23"/>
      <c r="AJR47" s="23"/>
      <c r="AJS47" s="23"/>
      <c r="AJT47" s="23"/>
      <c r="AJU47" s="23"/>
      <c r="AJV47" s="23"/>
      <c r="AJW47" s="23"/>
      <c r="AJX47" s="23"/>
      <c r="AJY47" s="23"/>
      <c r="AJZ47" s="23"/>
      <c r="AKA47" s="23"/>
      <c r="AKB47" s="23"/>
      <c r="AKC47" s="23"/>
      <c r="AKD47" s="23"/>
      <c r="AKE47" s="23"/>
      <c r="AKF47" s="23"/>
      <c r="AKG47" s="23"/>
      <c r="AKH47" s="23"/>
      <c r="AKI47" s="23"/>
      <c r="AKJ47" s="23"/>
      <c r="AKK47" s="23"/>
      <c r="AKL47" s="23"/>
      <c r="AKM47" s="23"/>
      <c r="AKN47" s="23"/>
      <c r="AKO47" s="23"/>
      <c r="AKP47" s="23"/>
      <c r="AKQ47" s="23"/>
      <c r="AKR47" s="23"/>
      <c r="AKS47" s="23"/>
      <c r="AKT47" s="23"/>
      <c r="AKU47" s="23"/>
      <c r="AKV47" s="23"/>
      <c r="AKW47" s="23"/>
      <c r="AKX47" s="23"/>
      <c r="AKY47" s="23"/>
      <c r="AKZ47" s="23"/>
      <c r="ALA47" s="23"/>
      <c r="ALB47" s="23"/>
      <c r="ALC47" s="23"/>
      <c r="ALD47" s="23"/>
      <c r="ALE47" s="23"/>
      <c r="ALF47" s="23"/>
      <c r="ALG47" s="23"/>
      <c r="ALH47" s="23"/>
      <c r="ALI47" s="23"/>
      <c r="ALJ47" s="23"/>
      <c r="ALK47" s="23"/>
      <c r="ALL47" s="23"/>
      <c r="ALM47" s="23"/>
      <c r="ALN47" s="23"/>
      <c r="ALO47" s="23"/>
      <c r="ALP47" s="23"/>
      <c r="ALQ47" s="23"/>
      <c r="ALR47" s="23"/>
      <c r="ALS47" s="23"/>
      <c r="ALT47" s="23"/>
      <c r="ALU47" s="23"/>
      <c r="ALV47" s="23"/>
      <c r="ALW47" s="23"/>
      <c r="ALX47" s="23"/>
      <c r="ALY47" s="23"/>
      <c r="ALZ47" s="23"/>
      <c r="AMA47" s="23"/>
      <c r="AMB47" s="23"/>
      <c r="AMC47" s="23"/>
      <c r="AMD47" s="23"/>
      <c r="AME47" s="23"/>
      <c r="AMF47" s="23"/>
      <c r="AMG47" s="23"/>
      <c r="AMH47" s="23"/>
      <c r="AMI47" s="23"/>
      <c r="AMJ47" s="23"/>
    </row>
    <row r="48" spans="1:1024" ht="15" x14ac:dyDescent="0.2">
      <c r="A48" s="1" t="s">
        <v>31</v>
      </c>
      <c r="L48" s="12" t="str">
        <f t="shared" ref="L48:L78" si="8">CONCATENATE(E48,IF(ISBLANK(E48),""," = "),A48)</f>
        <v>* = see text</v>
      </c>
      <c r="N48" s="4"/>
    </row>
    <row r="49" spans="1:1024" s="28" customFormat="1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31"/>
      <c r="M49" s="23"/>
      <c r="N49" s="26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3"/>
      <c r="AMI49" s="23"/>
      <c r="AMJ49" s="23"/>
    </row>
    <row r="50" spans="1:1024" ht="15" x14ac:dyDescent="0.2">
      <c r="L50" s="12" t="str">
        <f t="shared" si="8"/>
        <v/>
      </c>
      <c r="N50" s="4"/>
    </row>
    <row r="51" spans="1:1024" ht="15" x14ac:dyDescent="0.2">
      <c r="L51" s="12" t="str">
        <f t="shared" si="8"/>
        <v/>
      </c>
      <c r="N51" s="4"/>
    </row>
    <row r="52" spans="1:1024" ht="15" x14ac:dyDescent="0.2">
      <c r="L52" s="12" t="str">
        <f t="shared" si="8"/>
        <v/>
      </c>
      <c r="N52" s="4"/>
    </row>
    <row r="53" spans="1:1024" ht="15" x14ac:dyDescent="0.2">
      <c r="L53" s="12" t="str">
        <f t="shared" si="8"/>
        <v/>
      </c>
      <c r="N53" s="4"/>
    </row>
    <row r="54" spans="1:1024" ht="15" x14ac:dyDescent="0.2">
      <c r="L54" s="12" t="str">
        <f t="shared" si="8"/>
        <v/>
      </c>
      <c r="N54" s="4"/>
    </row>
    <row r="55" spans="1:1024" ht="15" x14ac:dyDescent="0.2">
      <c r="L55" s="12" t="str">
        <f t="shared" si="8"/>
        <v/>
      </c>
      <c r="N55" s="4"/>
    </row>
    <row r="56" spans="1:1024" ht="15" x14ac:dyDescent="0.2">
      <c r="L56" s="12" t="str">
        <f t="shared" si="8"/>
        <v/>
      </c>
      <c r="N56" s="4"/>
    </row>
    <row r="57" spans="1:1024" ht="15" x14ac:dyDescent="0.2">
      <c r="L57" s="12" t="str">
        <f t="shared" si="8"/>
        <v/>
      </c>
      <c r="N57" s="4"/>
    </row>
    <row r="58" spans="1:1024" ht="15" x14ac:dyDescent="0.2">
      <c r="L58" s="12" t="str">
        <f t="shared" si="8"/>
        <v/>
      </c>
      <c r="N58" s="4"/>
    </row>
    <row r="59" spans="1:1024" ht="15" x14ac:dyDescent="0.2">
      <c r="L59" s="12" t="str">
        <f t="shared" si="8"/>
        <v/>
      </c>
      <c r="N59" s="4"/>
    </row>
    <row r="60" spans="1:1024" ht="15" x14ac:dyDescent="0.2">
      <c r="L60" s="12" t="str">
        <f t="shared" si="8"/>
        <v/>
      </c>
      <c r="N60" s="4"/>
    </row>
    <row r="61" spans="1:1024" ht="15" x14ac:dyDescent="0.2">
      <c r="L61" s="12" t="str">
        <f t="shared" si="8"/>
        <v/>
      </c>
      <c r="N61" s="4"/>
    </row>
    <row r="62" spans="1:1024" ht="15" x14ac:dyDescent="0.2">
      <c r="L62" s="12" t="str">
        <f t="shared" si="8"/>
        <v/>
      </c>
      <c r="N62" s="4"/>
    </row>
    <row r="63" spans="1:1024" ht="15" x14ac:dyDescent="0.2">
      <c r="L63" s="12" t="str">
        <f t="shared" si="8"/>
        <v/>
      </c>
      <c r="N63" s="4"/>
    </row>
    <row r="64" spans="1:1024" ht="15" x14ac:dyDescent="0.2">
      <c r="L64" s="12" t="str">
        <f t="shared" si="8"/>
        <v/>
      </c>
      <c r="N64" s="4"/>
    </row>
    <row r="65" spans="12:14" ht="15" x14ac:dyDescent="0.2">
      <c r="L65" s="12" t="str">
        <f t="shared" si="8"/>
        <v/>
      </c>
      <c r="N65" s="4"/>
    </row>
    <row r="66" spans="12:14" ht="15" x14ac:dyDescent="0.2">
      <c r="L66" s="12" t="str">
        <f t="shared" si="8"/>
        <v/>
      </c>
      <c r="N66" s="4"/>
    </row>
    <row r="67" spans="12:14" ht="15" x14ac:dyDescent="0.2">
      <c r="L67" s="12" t="str">
        <f t="shared" si="8"/>
        <v/>
      </c>
      <c r="N67" s="4"/>
    </row>
    <row r="68" spans="12:14" ht="15" x14ac:dyDescent="0.2">
      <c r="L68" s="12" t="str">
        <f t="shared" si="8"/>
        <v/>
      </c>
    </row>
    <row r="69" spans="12:14" ht="15" x14ac:dyDescent="0.2">
      <c r="L69" s="12" t="str">
        <f t="shared" si="8"/>
        <v/>
      </c>
    </row>
    <row r="70" spans="12:14" ht="15" x14ac:dyDescent="0.2">
      <c r="L70" s="12" t="str">
        <f t="shared" si="8"/>
        <v/>
      </c>
    </row>
    <row r="71" spans="12:14" ht="15" x14ac:dyDescent="0.2">
      <c r="L71" s="12" t="str">
        <f t="shared" si="8"/>
        <v/>
      </c>
    </row>
    <row r="72" spans="12:14" ht="15" x14ac:dyDescent="0.2">
      <c r="L72" s="12" t="str">
        <f t="shared" si="8"/>
        <v/>
      </c>
    </row>
    <row r="73" spans="12:14" ht="15" x14ac:dyDescent="0.2">
      <c r="L73" s="12" t="str">
        <f t="shared" si="8"/>
        <v/>
      </c>
    </row>
    <row r="74" spans="12:14" ht="15" x14ac:dyDescent="0.2">
      <c r="L74" s="12" t="str">
        <f t="shared" si="8"/>
        <v/>
      </c>
    </row>
    <row r="75" spans="12:14" ht="15" x14ac:dyDescent="0.2">
      <c r="L75" s="12" t="str">
        <f t="shared" si="8"/>
        <v/>
      </c>
    </row>
    <row r="76" spans="12:14" ht="15" x14ac:dyDescent="0.2">
      <c r="L76" s="12" t="str">
        <f t="shared" si="8"/>
        <v/>
      </c>
    </row>
    <row r="77" spans="12:14" ht="15" x14ac:dyDescent="0.2">
      <c r="L77" s="12" t="str">
        <f t="shared" si="8"/>
        <v/>
      </c>
    </row>
    <row r="78" spans="12:14" ht="15" x14ac:dyDescent="0.2">
      <c r="L78" s="12" t="str">
        <f t="shared" si="8"/>
        <v/>
      </c>
    </row>
    <row r="79" spans="12:14" ht="15" x14ac:dyDescent="0.2">
      <c r="L79" s="12" t="str">
        <f t="shared" ref="L79:L110" si="9">CONCATENATE(E79,IF(ISBLANK(E79),""," = "),A79)</f>
        <v/>
      </c>
    </row>
    <row r="80" spans="12:14" ht="15" x14ac:dyDescent="0.2">
      <c r="L80" s="12" t="str">
        <f t="shared" si="9"/>
        <v/>
      </c>
    </row>
    <row r="81" spans="12:12" ht="15" x14ac:dyDescent="0.2">
      <c r="L81" s="12" t="str">
        <f t="shared" si="9"/>
        <v/>
      </c>
    </row>
    <row r="82" spans="12:12" ht="15" x14ac:dyDescent="0.2">
      <c r="L82" s="12" t="str">
        <f t="shared" si="9"/>
        <v/>
      </c>
    </row>
    <row r="83" spans="12:12" ht="15" x14ac:dyDescent="0.2">
      <c r="L83" s="12" t="str">
        <f t="shared" si="9"/>
        <v/>
      </c>
    </row>
    <row r="84" spans="12:12" ht="15" x14ac:dyDescent="0.2">
      <c r="L84" s="12" t="str">
        <f t="shared" si="9"/>
        <v/>
      </c>
    </row>
    <row r="85" spans="12:12" ht="15" x14ac:dyDescent="0.2">
      <c r="L85" s="12" t="str">
        <f t="shared" si="9"/>
        <v/>
      </c>
    </row>
    <row r="86" spans="12:12" ht="15" x14ac:dyDescent="0.2">
      <c r="L86" s="12" t="str">
        <f t="shared" si="9"/>
        <v/>
      </c>
    </row>
    <row r="87" spans="12:12" ht="15" x14ac:dyDescent="0.2">
      <c r="L87" s="12" t="str">
        <f t="shared" si="9"/>
        <v/>
      </c>
    </row>
    <row r="88" spans="12:12" ht="15" x14ac:dyDescent="0.2">
      <c r="L88" s="12" t="str">
        <f t="shared" si="9"/>
        <v/>
      </c>
    </row>
    <row r="89" spans="12:12" ht="15" x14ac:dyDescent="0.2">
      <c r="L89" s="12" t="str">
        <f t="shared" si="9"/>
        <v/>
      </c>
    </row>
    <row r="90" spans="12:12" ht="15" x14ac:dyDescent="0.2">
      <c r="L90" s="12" t="str">
        <f t="shared" si="9"/>
        <v/>
      </c>
    </row>
    <row r="91" spans="12:12" ht="15" x14ac:dyDescent="0.2">
      <c r="L91" s="12" t="str">
        <f t="shared" si="9"/>
        <v/>
      </c>
    </row>
    <row r="92" spans="12:12" ht="15" x14ac:dyDescent="0.2">
      <c r="L92" s="12" t="str">
        <f t="shared" si="9"/>
        <v/>
      </c>
    </row>
    <row r="93" spans="12:12" ht="15" x14ac:dyDescent="0.2">
      <c r="L93" s="12" t="str">
        <f t="shared" si="9"/>
        <v/>
      </c>
    </row>
    <row r="94" spans="12:12" ht="15" x14ac:dyDescent="0.2">
      <c r="L94" s="12" t="str">
        <f t="shared" si="9"/>
        <v/>
      </c>
    </row>
    <row r="95" spans="12:12" ht="15" x14ac:dyDescent="0.2">
      <c r="L95" s="12" t="str">
        <f t="shared" si="9"/>
        <v/>
      </c>
    </row>
    <row r="96" spans="12:12" ht="15" x14ac:dyDescent="0.2">
      <c r="L96" s="12" t="str">
        <f t="shared" si="9"/>
        <v/>
      </c>
    </row>
    <row r="97" spans="12:12" ht="15" x14ac:dyDescent="0.2">
      <c r="L97" s="12" t="str">
        <f t="shared" si="9"/>
        <v/>
      </c>
    </row>
    <row r="98" spans="12:12" ht="15" x14ac:dyDescent="0.2">
      <c r="L98" s="12" t="str">
        <f t="shared" si="9"/>
        <v/>
      </c>
    </row>
    <row r="99" spans="12:12" ht="15" x14ac:dyDescent="0.2">
      <c r="L99" s="12" t="str">
        <f t="shared" si="9"/>
        <v/>
      </c>
    </row>
    <row r="100" spans="12:12" ht="15" x14ac:dyDescent="0.2">
      <c r="L100" s="12" t="str">
        <f t="shared" si="9"/>
        <v/>
      </c>
    </row>
    <row r="101" spans="12:12" ht="15" x14ac:dyDescent="0.2">
      <c r="L101" s="12" t="str">
        <f t="shared" si="9"/>
        <v/>
      </c>
    </row>
    <row r="102" spans="12:12" ht="15" x14ac:dyDescent="0.2">
      <c r="L102" s="12" t="str">
        <f t="shared" si="9"/>
        <v/>
      </c>
    </row>
    <row r="103" spans="12:12" ht="15" x14ac:dyDescent="0.2">
      <c r="L103" s="12" t="str">
        <f t="shared" si="9"/>
        <v/>
      </c>
    </row>
    <row r="104" spans="12:12" ht="15" x14ac:dyDescent="0.2">
      <c r="L104" s="12" t="str">
        <f t="shared" si="9"/>
        <v/>
      </c>
    </row>
    <row r="105" spans="12:12" ht="15" x14ac:dyDescent="0.2">
      <c r="L105" s="12" t="str">
        <f t="shared" si="9"/>
        <v/>
      </c>
    </row>
    <row r="106" spans="12:12" ht="15" x14ac:dyDescent="0.2">
      <c r="L106" s="12" t="str">
        <f t="shared" si="9"/>
        <v/>
      </c>
    </row>
    <row r="107" spans="12:12" ht="15" x14ac:dyDescent="0.2">
      <c r="L107" s="12" t="str">
        <f t="shared" si="9"/>
        <v/>
      </c>
    </row>
    <row r="108" spans="12:12" ht="15" x14ac:dyDescent="0.2">
      <c r="L108" s="12" t="str">
        <f t="shared" si="9"/>
        <v/>
      </c>
    </row>
    <row r="109" spans="12:12" ht="15" x14ac:dyDescent="0.2">
      <c r="L109" s="12" t="str">
        <f t="shared" si="9"/>
        <v/>
      </c>
    </row>
    <row r="110" spans="12:12" ht="15" x14ac:dyDescent="0.2">
      <c r="L110" s="12" t="str">
        <f t="shared" si="9"/>
        <v/>
      </c>
    </row>
    <row r="111" spans="12:12" ht="15" x14ac:dyDescent="0.2">
      <c r="L111" s="12" t="str">
        <f t="shared" ref="L111:L124" si="10">CONCATENATE(E111,IF(ISBLANK(E111),""," = "),A111)</f>
        <v/>
      </c>
    </row>
    <row r="112" spans="12:12" ht="15" x14ac:dyDescent="0.2">
      <c r="L112" s="12" t="str">
        <f t="shared" si="10"/>
        <v/>
      </c>
    </row>
    <row r="113" spans="12:12" ht="15" x14ac:dyDescent="0.2">
      <c r="L113" s="12" t="str">
        <f t="shared" si="10"/>
        <v/>
      </c>
    </row>
    <row r="114" spans="12:12" ht="15" x14ac:dyDescent="0.2">
      <c r="L114" s="12" t="str">
        <f t="shared" si="10"/>
        <v/>
      </c>
    </row>
    <row r="115" spans="12:12" ht="15" x14ac:dyDescent="0.2">
      <c r="L115" s="12" t="str">
        <f t="shared" si="10"/>
        <v/>
      </c>
    </row>
    <row r="116" spans="12:12" ht="15" x14ac:dyDescent="0.2">
      <c r="L116" s="12" t="str">
        <f t="shared" si="10"/>
        <v/>
      </c>
    </row>
    <row r="117" spans="12:12" ht="15" x14ac:dyDescent="0.2">
      <c r="L117" s="12" t="str">
        <f t="shared" si="10"/>
        <v/>
      </c>
    </row>
    <row r="118" spans="12:12" ht="15" x14ac:dyDescent="0.2">
      <c r="L118" s="12" t="str">
        <f t="shared" si="10"/>
        <v/>
      </c>
    </row>
    <row r="119" spans="12:12" ht="15" x14ac:dyDescent="0.2">
      <c r="L119" s="12" t="str">
        <f t="shared" si="10"/>
        <v/>
      </c>
    </row>
    <row r="120" spans="12:12" ht="15" x14ac:dyDescent="0.2">
      <c r="L120" s="12" t="str">
        <f t="shared" si="10"/>
        <v/>
      </c>
    </row>
    <row r="121" spans="12:12" ht="15" x14ac:dyDescent="0.2">
      <c r="L121" s="12" t="str">
        <f t="shared" si="10"/>
        <v/>
      </c>
    </row>
    <row r="122" spans="12:12" ht="15" x14ac:dyDescent="0.2">
      <c r="L122" s="12" t="str">
        <f t="shared" si="10"/>
        <v/>
      </c>
    </row>
    <row r="123" spans="12:12" ht="15" x14ac:dyDescent="0.2">
      <c r="L123" s="12" t="str">
        <f t="shared" si="10"/>
        <v/>
      </c>
    </row>
    <row r="124" spans="12:12" ht="15" x14ac:dyDescent="0.2">
      <c r="L124" s="12" t="str">
        <f t="shared" si="10"/>
        <v/>
      </c>
    </row>
  </sheetData>
  <mergeCells count="1">
    <mergeCell ref="A1:F1"/>
  </mergeCells>
  <pageMargins left="0.31527777777777799" right="0.31527777777777799" top="0.31527777777777799" bottom="0.41388888888888897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"/>
  <sheetViews>
    <sheetView zoomScaleNormal="100" workbookViewId="0"/>
  </sheetViews>
  <sheetFormatPr defaultRowHeight="12.75" x14ac:dyDescent="0.2"/>
  <cols>
    <col min="1" max="1" width="13.140625" style="1"/>
    <col min="2" max="2" width="6" style="1"/>
    <col min="3" max="3" width="21.42578125" style="1"/>
    <col min="4" max="4" width="128" style="1"/>
    <col min="5" max="1025" width="11.5703125" style="1"/>
  </cols>
  <sheetData>
    <row r="1" spans="1:4" s="20" customFormat="1" ht="17.100000000000001" customHeight="1" x14ac:dyDescent="0.2">
      <c r="A1" s="40" t="s">
        <v>22</v>
      </c>
      <c r="B1" s="40"/>
      <c r="C1" s="40"/>
      <c r="D1" s="40"/>
    </row>
    <row r="2" spans="1:4" ht="14.85" customHeight="1" x14ac:dyDescent="0.2">
      <c r="A2" s="21" t="s">
        <v>23</v>
      </c>
      <c r="B2" s="22" t="s">
        <v>24</v>
      </c>
      <c r="C2" s="22" t="s">
        <v>25</v>
      </c>
      <c r="D2" s="22" t="s">
        <v>1</v>
      </c>
    </row>
  </sheetData>
  <mergeCells count="1">
    <mergeCell ref="A1:D1"/>
  </mergeCells>
  <pageMargins left="0.31527777777777799" right="0.31527777777777799" top="0.31527777777777799" bottom="0.41388888888888897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BOM</vt:lpstr>
      <vt:lpstr>history</vt:lpstr>
      <vt:lpstr>BOM!Print_Area</vt:lpstr>
      <vt:lpstr>BOM!Print_Area_0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</cp:lastModifiedBy>
  <cp:revision>16</cp:revision>
  <cp:lastPrinted>2018-12-03T09:03:38Z</cp:lastPrinted>
  <dcterms:created xsi:type="dcterms:W3CDTF">2009-05-15T08:53:47Z</dcterms:created>
  <dcterms:modified xsi:type="dcterms:W3CDTF">2018-12-06T14:18:54Z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