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BOM!$A$1:$I$30</definedName>
  </definedNames>
  <calcPr calcId="144525"/>
</workbook>
</file>

<file path=xl/calcChain.xml><?xml version="1.0" encoding="utf-8"?>
<calcChain xmlns="http://schemas.openxmlformats.org/spreadsheetml/2006/main">
  <c r="F23" i="1" l="1"/>
  <c r="M28" i="1"/>
  <c r="K6" i="1" l="1"/>
  <c r="M6" i="1" s="1"/>
  <c r="M9" i="1"/>
  <c r="K10" i="1"/>
  <c r="M10" i="1" s="1"/>
  <c r="K9" i="1"/>
  <c r="F8" i="1"/>
  <c r="K16" i="1" l="1"/>
  <c r="M16" i="1" s="1"/>
  <c r="F15" i="1"/>
  <c r="K15" i="1"/>
  <c r="M15" i="1" s="1"/>
  <c r="K13" i="1"/>
  <c r="M13" i="1" s="1"/>
  <c r="K12" i="1"/>
  <c r="M12" i="1" s="1"/>
  <c r="F3" i="1" l="1"/>
  <c r="K20" i="1" l="1"/>
  <c r="M20" i="1" s="1"/>
  <c r="F18" i="1"/>
  <c r="K3" i="1" l="1"/>
  <c r="K35" i="1" l="1"/>
  <c r="K34" i="1"/>
  <c r="K33" i="1"/>
  <c r="K32" i="1"/>
  <c r="K31" i="1"/>
  <c r="K24" i="1" l="1"/>
  <c r="M24" i="1" s="1"/>
  <c r="K23" i="1" l="1"/>
  <c r="M23" i="1" s="1"/>
  <c r="K18" i="1"/>
  <c r="M18" i="1" s="1"/>
  <c r="K8" i="1"/>
  <c r="M8" i="1" s="1"/>
  <c r="K7" i="1"/>
  <c r="M7" i="1" s="1"/>
  <c r="K11" i="1"/>
  <c r="M11" i="1" s="1"/>
  <c r="K19" i="1"/>
  <c r="M19" i="1" s="1"/>
  <c r="K22" i="1"/>
  <c r="M22" i="1" s="1"/>
  <c r="K21" i="1"/>
  <c r="M21" i="1" s="1"/>
  <c r="K27" i="1"/>
  <c r="M27" i="1" s="1"/>
  <c r="K25" i="1"/>
  <c r="M25" i="1" s="1"/>
  <c r="K26" i="1"/>
  <c r="M26" i="1" s="1"/>
  <c r="K4" i="1"/>
  <c r="M4" i="1" s="1"/>
  <c r="K5" i="1"/>
  <c r="M5" i="1" s="1"/>
  <c r="K28" i="1" l="1"/>
  <c r="K30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</calcChain>
</file>

<file path=xl/sharedStrings.xml><?xml version="1.0" encoding="utf-8"?>
<sst xmlns="http://schemas.openxmlformats.org/spreadsheetml/2006/main" count="106" uniqueCount="87">
  <si>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</si>
  <si>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</si>
  <si>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</si>
  <si>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</si>
  <si>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</si>
  <si>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</si>
  <si>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</si>
  <si>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</si>
  <si>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</si>
  <si>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</si>
  <si>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</si>
  <si>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</si>
  <si>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</si>
  <si>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</si>
  <si>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</si>
  <si>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</si>
  <si>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</si>
  <si>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</si>
  <si>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</si>
  <si>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</si>
  <si>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</si>
  <si>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K1</t>
  </si>
  <si>
    <t>L1</t>
  </si>
  <si>
    <t>IC1</t>
  </si>
  <si>
    <t>0805</t>
  </si>
  <si>
    <t>C0805C104K1RACTU</t>
  </si>
  <si>
    <t>KEMET</t>
  </si>
  <si>
    <t>0.1 µF, 100 V, ± 10%</t>
  </si>
  <si>
    <t>C8</t>
  </si>
  <si>
    <t>C0603C103K5RACTU</t>
  </si>
  <si>
    <t>0.01 µF, 50 V, ± 10%</t>
  </si>
  <si>
    <t>Inductor</t>
  </si>
  <si>
    <t>BOM::180166-1-Audio spectrometer :v1.0</t>
  </si>
  <si>
    <t>R1, R2</t>
  </si>
  <si>
    <t>R3</t>
  </si>
  <si>
    <r>
      <t>220 k</t>
    </r>
    <r>
      <rPr>
        <sz val="10"/>
        <rFont val="Calibri"/>
        <family val="2"/>
      </rPr>
      <t>Ω</t>
    </r>
    <r>
      <rPr>
        <sz val="10"/>
        <rFont val="Arial"/>
        <family val="2"/>
      </rPr>
      <t>, ± 1%, 125 mW, 150V</t>
    </r>
  </si>
  <si>
    <t>R4</t>
  </si>
  <si>
    <t xml:space="preserve">C1 </t>
  </si>
  <si>
    <t>C2</t>
  </si>
  <si>
    <t>C7</t>
  </si>
  <si>
    <t>C3-C6,C9,C10</t>
  </si>
  <si>
    <t>CASE B</t>
  </si>
  <si>
    <t>10 µH</t>
  </si>
  <si>
    <t>Bourns</t>
  </si>
  <si>
    <t>CV201210-100K</t>
  </si>
  <si>
    <t>ELPP-0805</t>
  </si>
  <si>
    <t>IC2</t>
  </si>
  <si>
    <t>IC3</t>
  </si>
  <si>
    <t>ATmega328P-AU</t>
  </si>
  <si>
    <t>KF50BD-TR</t>
  </si>
  <si>
    <t>TQFP32</t>
  </si>
  <si>
    <t>MSGEQ7</t>
  </si>
  <si>
    <t>DIP8</t>
  </si>
  <si>
    <t>K2</t>
  </si>
  <si>
    <t>LCD1</t>
  </si>
  <si>
    <t>2.54mm</t>
  </si>
  <si>
    <t>Header, 2.54 mm, 2 Contacts, 1 Rows</t>
  </si>
  <si>
    <t>Header, 2.54 mm, 3 Contacts, 1 Rows</t>
  </si>
  <si>
    <t xml:space="preserve">     TSW-102-07-F-S </t>
  </si>
  <si>
    <t xml:space="preserve">     TSW-103-07-F-S </t>
  </si>
  <si>
    <t>SAMTEC</t>
  </si>
  <si>
    <t>MICROCHIP</t>
  </si>
  <si>
    <t>STMICROELECTRONICS</t>
  </si>
  <si>
    <t>SOIC8</t>
  </si>
  <si>
    <t xml:space="preserve">COM-10468 </t>
  </si>
  <si>
    <t xml:space="preserve">474-COM-10468 </t>
  </si>
  <si>
    <t>Mouser</t>
  </si>
  <si>
    <t>SparkFun</t>
  </si>
  <si>
    <t>DIP Socket, 2.54 mm, 2227MC Series, 7.62 mm</t>
  </si>
  <si>
    <t xml:space="preserve">     2227MC-08-03-18-F1 </t>
  </si>
  <si>
    <t>M605 0.95 inch 7pin Full Color 65K, ssd1331 OLED</t>
  </si>
  <si>
    <t>https://www.ebay.in/itm/M605-0-95-inch-7pin-Full-Color-65K-Color-ssd1331-OLED-Display-3-3v-5v-Serial-SPI-/112454841156?hash=item1a2ed4b344:g:wnwAAOSw~XpZTlDV</t>
  </si>
  <si>
    <t xml:space="preserve"> 22 µF, 20 V, TAJ Series, ± 10%</t>
  </si>
  <si>
    <t xml:space="preserve">TAJB226K020RNJ </t>
  </si>
  <si>
    <t>AVX</t>
  </si>
  <si>
    <t>22 µF, 10 V, TAJ Series, ± 10%</t>
  </si>
  <si>
    <t>TAJB226K010RNJ</t>
  </si>
  <si>
    <t xml:space="preserve">  MCWR08X2202FTL </t>
  </si>
  <si>
    <r>
      <t>22 k</t>
    </r>
    <r>
      <rPr>
        <sz val="10"/>
        <rFont val="Calibri"/>
        <family val="2"/>
      </rPr>
      <t>Ω</t>
    </r>
    <r>
      <rPr>
        <sz val="10"/>
        <rFont val="Arial"/>
        <family val="2"/>
      </rPr>
      <t>,  ± 1%, 125 mW, 150V</t>
    </r>
  </si>
  <si>
    <t xml:space="preserve">  MCWR08X2203FTL </t>
  </si>
  <si>
    <t xml:space="preserve">  MCWR08X1002FTL 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</si>
  <si>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 ± 1%, 125 mW, 150V</t>
    </r>
  </si>
  <si>
    <t>MC0805N330K500CT</t>
  </si>
  <si>
    <t>33PF 50V, C0G, 10%</t>
  </si>
  <si>
    <t xml:space="preserve"> 2.54 mm, 7 Contacts, Receptacle</t>
  </si>
  <si>
    <t>AMPHENOL ICC (FCI)</t>
  </si>
  <si>
    <t xml:space="preserve">     76341-307LF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</si>
</sst>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9"/>
      <color rgb="FF333333"/>
      <name val="Verdana"/>
      <family val="2"/>
    </font>
    <font>
      <sz val="9"/>
      <color rgb="FF333333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2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1" fillId="0" borderId="0" xfId="1" applyAlignment="1" applyProtection="1">
      <alignment horizontal="center"/>
    </xf>
    <xf numFmtId="0" fontId="0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y.in/itm/M605-0-95-inch-7pin-Full-Color-65K-Color-ssd1331-OLED-Display-3-3v-5v-Serial-SPI-/112454841156?hash=item1a2ed4b344:g:wnwAAOSw~XpZTlD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>
      <selection activeCell="C39" sqref="C39"/>
    </sheetView>
  </sheetViews>
  <sheetFormatPr defaultColWidth="11.5703125" defaultRowHeight="12.75" x14ac:dyDescent="0.2"/>
  <cols>
    <col min="1" max="1" width="44.85546875" style="11" bestFit="1" customWidth="1"/>
    <col min="2" max="2" width="38.7109375" style="11" bestFit="1" customWidth="1"/>
    <col min="3" max="3" width="23.5703125" style="11" bestFit="1" customWidth="1"/>
    <col min="4" max="4" width="21.140625" style="11" bestFit="1" customWidth="1"/>
    <col min="5" max="5" width="17.42578125" style="11" bestFit="1" customWidth="1"/>
    <col min="6" max="6" width="6.140625" style="18" bestFit="1" customWidth="1"/>
    <col min="7" max="7" width="10.42578125" style="18" bestFit="1" customWidth="1"/>
    <col min="8" max="8" width="14" style="18" bestFit="1" customWidth="1"/>
    <col min="9" max="9" width="9.140625" style="18" bestFit="1" customWidth="1"/>
    <col min="10" max="10" width="15.140625" style="18" bestFit="1" customWidth="1"/>
    <col min="11" max="11" width="48.42578125" style="18" bestFit="1" customWidth="1"/>
    <col min="12" max="12" width="16.7109375" style="18" customWidth="1"/>
    <col min="13" max="13" width="48.42578125" style="18" bestFit="1" customWidth="1"/>
    <col min="14" max="16384" width="11.5703125" style="18"/>
  </cols>
  <sheetData>
    <row r="1" spans="1:13" s="13" customFormat="1" ht="20.25" x14ac:dyDescent="0.3">
      <c r="A1" s="31" t="s">
        <v>32</v>
      </c>
      <c r="B1" s="31"/>
      <c r="C1" s="31"/>
      <c r="D1" s="31"/>
      <c r="E1" s="31"/>
      <c r="F1" s="31"/>
      <c r="L1" s="14"/>
    </row>
    <row r="2" spans="1:13" s="13" customFormat="1" ht="20.25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3" t="s">
        <v>15</v>
      </c>
      <c r="G2" s="13" t="s">
        <v>5</v>
      </c>
      <c r="H2" s="13" t="s">
        <v>6</v>
      </c>
      <c r="I2" s="13" t="s">
        <v>16</v>
      </c>
      <c r="J2" s="13" t="s">
        <v>66</v>
      </c>
      <c r="K2" s="13" t="s">
        <v>17</v>
      </c>
      <c r="L2" s="15" t="s">
        <v>19</v>
      </c>
      <c r="M2" s="15" t="s">
        <v>18</v>
      </c>
    </row>
    <row r="3" spans="1:13" s="16" customFormat="1" ht="15" x14ac:dyDescent="0.2">
      <c r="A3" s="9" t="s">
        <v>7</v>
      </c>
      <c r="B3" s="9"/>
      <c r="C3" s="9"/>
      <c r="D3" s="9"/>
      <c r="E3" s="9"/>
      <c r="F3" s="16">
        <f>SUM(F4:F7)</f>
        <v>4</v>
      </c>
      <c r="K3" s="17" t="str">
        <f>CONCATENATE(E3,IF(ISBLANK(E3),""," = "),A3)</f>
        <v>Resistor</v>
      </c>
    </row>
    <row r="4" spans="1:13" s="21" customFormat="1" ht="15" x14ac:dyDescent="0.2">
      <c r="A4" s="22" t="s">
        <v>78</v>
      </c>
      <c r="B4" s="22" t="s">
        <v>20</v>
      </c>
      <c r="C4" s="27" t="s">
        <v>77</v>
      </c>
      <c r="D4" s="22" t="s">
        <v>24</v>
      </c>
      <c r="E4" s="20" t="s">
        <v>33</v>
      </c>
      <c r="F4" s="21">
        <v>2</v>
      </c>
      <c r="G4" s="21">
        <v>2447607</v>
      </c>
      <c r="K4" s="28" t="str">
        <f t="shared" ref="K4:K27" si="0">CONCATENATE(E4,IF(ISBLANK(E4),""," = "),A4)</f>
        <v>R1, R2 = 22 kΩ,  ± 1%, 125 mW, 150V</v>
      </c>
      <c r="L4" s="28"/>
      <c r="M4" s="28" t="str">
        <f t="shared" ref="M4:M28" si="1">K4</f>
        <v>R1, R2 = 22 kΩ,  ± 1%, 125 mW, 150V</v>
      </c>
    </row>
    <row r="5" spans="1:13" ht="15" x14ac:dyDescent="0.2">
      <c r="A5" s="22" t="s">
        <v>35</v>
      </c>
      <c r="B5" s="11" t="s">
        <v>20</v>
      </c>
      <c r="C5" s="27" t="s">
        <v>79</v>
      </c>
      <c r="D5" s="22" t="s">
        <v>24</v>
      </c>
      <c r="E5" s="10" t="s">
        <v>34</v>
      </c>
      <c r="F5" s="18">
        <v>1</v>
      </c>
      <c r="G5" s="18">
        <v>2447605</v>
      </c>
      <c r="K5" s="19" t="str">
        <f t="shared" si="0"/>
        <v>R3 = 220 kΩ, ± 1%, 125 mW, 150V</v>
      </c>
      <c r="L5" s="19"/>
      <c r="M5" s="19" t="str">
        <f t="shared" si="1"/>
        <v>R3 = 220 kΩ, ± 1%, 125 mW, 150V</v>
      </c>
    </row>
    <row r="6" spans="1:13" ht="15" x14ac:dyDescent="0.2">
      <c r="A6" s="22" t="s">
        <v>81</v>
      </c>
      <c r="B6" s="22" t="s">
        <v>20</v>
      </c>
      <c r="C6" s="27" t="s">
        <v>80</v>
      </c>
      <c r="D6" s="22" t="s">
        <v>24</v>
      </c>
      <c r="E6" s="10" t="s">
        <v>36</v>
      </c>
      <c r="F6" s="18">
        <v>1</v>
      </c>
      <c r="G6" s="18">
        <v>2447553</v>
      </c>
      <c r="K6" s="19" t="str">
        <f t="shared" si="0"/>
        <v>R4 = 10 kΩ,  ± 1%, 125 mW, 150V</v>
      </c>
      <c r="L6" s="19"/>
      <c r="M6" s="19" t="str">
        <f t="shared" si="1"/>
        <v>R4 = 10 kΩ,  ± 1%, 125 mW, 150V</v>
      </c>
    </row>
    <row r="7" spans="1:13" ht="15" x14ac:dyDescent="0.2">
      <c r="A7" s="22"/>
      <c r="C7" s="12"/>
      <c r="E7" s="10"/>
      <c r="K7" s="19" t="str">
        <f t="shared" si="0"/>
        <v/>
      </c>
      <c r="L7" s="19"/>
      <c r="M7" s="19" t="str">
        <f t="shared" si="1"/>
        <v/>
      </c>
    </row>
    <row r="8" spans="1:13" s="16" customFormat="1" ht="15.75" customHeight="1" x14ac:dyDescent="0.2">
      <c r="A8" s="9" t="s">
        <v>8</v>
      </c>
      <c r="B8" s="9"/>
      <c r="C8" s="9"/>
      <c r="D8" s="9"/>
      <c r="E8" s="9"/>
      <c r="F8" s="16">
        <f>SUM(F9:F13)</f>
        <v>10</v>
      </c>
      <c r="K8" s="16" t="str">
        <f>CONCATENATE(E8,IF(ISBLANK(E8),""," = "),A8)</f>
        <v>Capacitor</v>
      </c>
      <c r="M8" s="16" t="str">
        <f>K8</f>
        <v>Capacitor</v>
      </c>
    </row>
    <row r="9" spans="1:13" s="30" customFormat="1" ht="15.75" customHeight="1" x14ac:dyDescent="0.2">
      <c r="A9" s="22" t="s">
        <v>30</v>
      </c>
      <c r="B9" s="11" t="s">
        <v>26</v>
      </c>
      <c r="C9" s="11" t="s">
        <v>29</v>
      </c>
      <c r="D9" s="11" t="s">
        <v>24</v>
      </c>
      <c r="E9" s="10" t="s">
        <v>37</v>
      </c>
      <c r="F9" s="18">
        <v>1</v>
      </c>
      <c r="G9" s="18">
        <v>1414609</v>
      </c>
      <c r="K9" s="19" t="str">
        <f t="shared" si="0"/>
        <v>C1  = 0.01 µF, 50 V, ± 10%</v>
      </c>
      <c r="M9" s="19" t="str">
        <f t="shared" si="1"/>
        <v>C1  = 0.01 µF, 50 V, ± 10%</v>
      </c>
    </row>
    <row r="10" spans="1:13" s="30" customFormat="1" ht="15.75" customHeight="1" x14ac:dyDescent="0.2">
      <c r="A10" s="22" t="s">
        <v>83</v>
      </c>
      <c r="B10" s="22" t="s">
        <v>20</v>
      </c>
      <c r="C10" s="11" t="s">
        <v>82</v>
      </c>
      <c r="D10" s="11" t="s">
        <v>24</v>
      </c>
      <c r="E10" s="10" t="s">
        <v>38</v>
      </c>
      <c r="F10" s="18">
        <v>1</v>
      </c>
      <c r="G10" s="18">
        <v>1709097</v>
      </c>
      <c r="K10" s="19" t="str">
        <f t="shared" si="0"/>
        <v>C2 = 33PF 50V, C0G, 10%</v>
      </c>
      <c r="M10" s="19" t="str">
        <f t="shared" si="1"/>
        <v>C2 = 33PF 50V, C0G, 10%</v>
      </c>
    </row>
    <row r="11" spans="1:13" s="21" customFormat="1" ht="15" x14ac:dyDescent="0.2">
      <c r="A11" s="22" t="s">
        <v>27</v>
      </c>
      <c r="B11" s="11" t="s">
        <v>26</v>
      </c>
      <c r="C11" s="11" t="s">
        <v>25</v>
      </c>
      <c r="D11" s="11" t="s">
        <v>24</v>
      </c>
      <c r="E11" s="10" t="s">
        <v>40</v>
      </c>
      <c r="F11" s="18">
        <v>6</v>
      </c>
      <c r="G11" s="18">
        <v>1650862</v>
      </c>
      <c r="I11" s="12"/>
      <c r="J11" s="12"/>
      <c r="K11" s="19" t="str">
        <f t="shared" si="0"/>
        <v>C3-C6,C9,C10 = 0.1 µF, 100 V, ± 10%</v>
      </c>
      <c r="L11" s="19"/>
      <c r="M11" s="19" t="str">
        <f t="shared" si="1"/>
        <v>C3-C6,C9,C10 = 0.1 µF, 100 V, ± 10%</v>
      </c>
    </row>
    <row r="12" spans="1:13" ht="15" x14ac:dyDescent="0.2">
      <c r="A12" s="22" t="s">
        <v>72</v>
      </c>
      <c r="B12" s="11" t="s">
        <v>74</v>
      </c>
      <c r="C12" s="11" t="s">
        <v>73</v>
      </c>
      <c r="D12" s="11" t="s">
        <v>41</v>
      </c>
      <c r="E12" s="10" t="s">
        <v>39</v>
      </c>
      <c r="F12" s="18">
        <v>1</v>
      </c>
      <c r="G12" s="18">
        <v>1135057</v>
      </c>
      <c r="K12" s="19" t="str">
        <f t="shared" si="0"/>
        <v>C7 =  22 µF, 20 V, TAJ Series, ± 10%</v>
      </c>
      <c r="L12" s="19"/>
      <c r="M12" s="19" t="str">
        <f t="shared" si="1"/>
        <v>C7 =  22 µF, 20 V, TAJ Series, ± 10%</v>
      </c>
    </row>
    <row r="13" spans="1:13" ht="15" x14ac:dyDescent="0.2">
      <c r="A13" s="22" t="s">
        <v>75</v>
      </c>
      <c r="B13" s="11" t="s">
        <v>74</v>
      </c>
      <c r="C13" s="11" t="s">
        <v>76</v>
      </c>
      <c r="D13" s="11" t="s">
        <v>41</v>
      </c>
      <c r="E13" s="10" t="s">
        <v>28</v>
      </c>
      <c r="F13" s="18">
        <v>1</v>
      </c>
      <c r="G13" s="18">
        <v>197154</v>
      </c>
      <c r="K13" s="19" t="str">
        <f t="shared" si="0"/>
        <v>C8 = 22 µF, 10 V, TAJ Series, ± 10%</v>
      </c>
      <c r="L13" s="19"/>
      <c r="M13" s="19" t="str">
        <f t="shared" si="1"/>
        <v>C8 = 22 µF, 10 V, TAJ Series, ± 10%</v>
      </c>
    </row>
    <row r="14" spans="1:13" ht="15" x14ac:dyDescent="0.2">
      <c r="A14" s="22"/>
      <c r="E14" s="10"/>
      <c r="K14" s="19"/>
      <c r="L14" s="19"/>
      <c r="M14" s="19"/>
    </row>
    <row r="15" spans="1:13" s="16" customFormat="1" ht="15.75" customHeight="1" x14ac:dyDescent="0.2">
      <c r="A15" s="9" t="s">
        <v>31</v>
      </c>
      <c r="B15" s="9"/>
      <c r="C15" s="9"/>
      <c r="D15" s="9"/>
      <c r="E15" s="9"/>
      <c r="F15" s="16">
        <f>SUM(F16:F17)</f>
        <v>1</v>
      </c>
      <c r="K15" s="16" t="str">
        <f>CONCATENATE(E15,IF(ISBLANK(E15),""," = "),A15)</f>
        <v>Inductor</v>
      </c>
      <c r="M15" s="16" t="str">
        <f>K15</f>
        <v>Inductor</v>
      </c>
    </row>
    <row r="16" spans="1:13" ht="15" x14ac:dyDescent="0.2">
      <c r="A16" s="12" t="s">
        <v>42</v>
      </c>
      <c r="B16" s="11" t="s">
        <v>43</v>
      </c>
      <c r="C16" s="18" t="s">
        <v>44</v>
      </c>
      <c r="D16" s="12" t="s">
        <v>45</v>
      </c>
      <c r="E16" s="12" t="s">
        <v>22</v>
      </c>
      <c r="F16" s="18">
        <v>1</v>
      </c>
      <c r="G16" s="12">
        <v>2333632</v>
      </c>
      <c r="K16" s="19" t="str">
        <f t="shared" si="0"/>
        <v>L1 = 10 µH</v>
      </c>
      <c r="L16" s="19"/>
      <c r="M16" s="19" t="str">
        <f t="shared" si="1"/>
        <v>L1 = 10 µH</v>
      </c>
    </row>
    <row r="17" spans="1:13" ht="15" x14ac:dyDescent="0.2">
      <c r="A17" s="22"/>
      <c r="E17" s="10"/>
      <c r="K17" s="19"/>
      <c r="L17" s="19"/>
      <c r="M17" s="19"/>
    </row>
    <row r="18" spans="1:13" s="16" customFormat="1" x14ac:dyDescent="0.2">
      <c r="A18" s="9" t="s">
        <v>9</v>
      </c>
      <c r="B18" s="9"/>
      <c r="C18" s="9"/>
      <c r="D18" s="9"/>
      <c r="E18" s="9"/>
      <c r="F18" s="24">
        <f>SUM(F19:F21)</f>
        <v>3</v>
      </c>
      <c r="K18" s="16" t="str">
        <f>CONCATENATE(E18,IF(ISBLANK(E18),""," = "),A18)</f>
        <v>Semiconductor</v>
      </c>
      <c r="M18" s="16" t="str">
        <f t="shared" si="1"/>
        <v>Semiconductor</v>
      </c>
    </row>
    <row r="19" spans="1:13" s="21" customFormat="1" ht="15" x14ac:dyDescent="0.2">
      <c r="A19" s="12" t="s">
        <v>48</v>
      </c>
      <c r="B19" s="20" t="s">
        <v>61</v>
      </c>
      <c r="C19" s="26" t="s">
        <v>48</v>
      </c>
      <c r="D19" s="20" t="s">
        <v>50</v>
      </c>
      <c r="E19" s="20" t="s">
        <v>23</v>
      </c>
      <c r="F19" s="21">
        <v>1</v>
      </c>
      <c r="G19" s="12">
        <v>1715486</v>
      </c>
      <c r="I19" s="12"/>
      <c r="J19" s="12"/>
      <c r="K19" s="19" t="str">
        <f t="shared" si="0"/>
        <v>IC1 = ATmega328P-AU</v>
      </c>
      <c r="M19" s="19" t="str">
        <f t="shared" si="1"/>
        <v>IC1 = ATmega328P-AU</v>
      </c>
    </row>
    <row r="20" spans="1:13" s="21" customFormat="1" ht="15" x14ac:dyDescent="0.2">
      <c r="A20" s="12" t="s">
        <v>51</v>
      </c>
      <c r="B20" s="20" t="s">
        <v>67</v>
      </c>
      <c r="C20" s="12" t="s">
        <v>64</v>
      </c>
      <c r="D20" s="10" t="s">
        <v>52</v>
      </c>
      <c r="E20" s="20" t="s">
        <v>46</v>
      </c>
      <c r="F20" s="21">
        <v>1</v>
      </c>
      <c r="G20" s="12"/>
      <c r="I20" s="12"/>
      <c r="J20" s="12" t="s">
        <v>65</v>
      </c>
      <c r="K20" s="19" t="str">
        <f t="shared" si="0"/>
        <v>IC2 = MSGEQ7</v>
      </c>
      <c r="M20" s="19" t="str">
        <f t="shared" si="1"/>
        <v>IC2 = MSGEQ7</v>
      </c>
    </row>
    <row r="21" spans="1:13" ht="15" x14ac:dyDescent="0.2">
      <c r="A21" s="12" t="s">
        <v>49</v>
      </c>
      <c r="B21" s="11" t="s">
        <v>62</v>
      </c>
      <c r="C21" s="12" t="s">
        <v>49</v>
      </c>
      <c r="D21" s="11" t="s">
        <v>63</v>
      </c>
      <c r="E21" s="11" t="s">
        <v>47</v>
      </c>
      <c r="F21" s="18">
        <v>1</v>
      </c>
      <c r="G21" s="18">
        <v>9755373</v>
      </c>
      <c r="K21" s="19" t="str">
        <f>CONCATENATE(E21,IF(ISBLANK(E21),""," = "),A21)</f>
        <v>IC3 = KF50BD-TR</v>
      </c>
      <c r="L21" s="19"/>
      <c r="M21" s="19" t="str">
        <f>K21</f>
        <v>IC3 = KF50BD-TR</v>
      </c>
    </row>
    <row r="22" spans="1:13" ht="15" x14ac:dyDescent="0.2">
      <c r="A22" s="20"/>
      <c r="B22" s="23"/>
      <c r="C22" s="12"/>
      <c r="D22" s="10"/>
      <c r="G22" s="12"/>
      <c r="I22" s="12"/>
      <c r="J22" s="12"/>
      <c r="K22" s="19" t="str">
        <f t="shared" si="0"/>
        <v/>
      </c>
      <c r="L22" s="19"/>
      <c r="M22" s="19" t="str">
        <f t="shared" si="1"/>
        <v/>
      </c>
    </row>
    <row r="23" spans="1:13" s="16" customFormat="1" x14ac:dyDescent="0.2">
      <c r="A23" s="9" t="s">
        <v>10</v>
      </c>
      <c r="B23" s="9"/>
      <c r="C23" s="9"/>
      <c r="D23" s="9"/>
      <c r="E23" s="9"/>
      <c r="F23" s="25">
        <f>SUM(F24:F28)</f>
        <v>5</v>
      </c>
      <c r="K23" s="16" t="str">
        <f>CONCATENATE(E23,IF(ISBLANK(E23),""," = "),A23)</f>
        <v>Misc.</v>
      </c>
      <c r="M23" s="16" t="str">
        <f t="shared" si="1"/>
        <v>Misc.</v>
      </c>
    </row>
    <row r="24" spans="1:13" x14ac:dyDescent="0.2">
      <c r="A24" s="22" t="s">
        <v>56</v>
      </c>
      <c r="B24" s="11" t="s">
        <v>60</v>
      </c>
      <c r="C24" s="26" t="s">
        <v>58</v>
      </c>
      <c r="D24" s="11" t="s">
        <v>55</v>
      </c>
      <c r="E24" s="11" t="s">
        <v>21</v>
      </c>
      <c r="F24" s="18">
        <v>1</v>
      </c>
      <c r="G24" s="29">
        <v>2779661</v>
      </c>
      <c r="K24" s="18" t="str">
        <f>CONCATENATE(E24,IF(ISBLANK(E24),""," = "),A24)</f>
        <v>K1 = Header, 2.54 mm, 2 Contacts, 1 Rows</v>
      </c>
      <c r="M24" s="18" t="str">
        <f t="shared" si="1"/>
        <v>K1 = Header, 2.54 mm, 2 Contacts, 1 Rows</v>
      </c>
    </row>
    <row r="25" spans="1:13" ht="15" x14ac:dyDescent="0.2">
      <c r="A25" s="22" t="s">
        <v>57</v>
      </c>
      <c r="B25" s="11" t="s">
        <v>60</v>
      </c>
      <c r="C25" s="11" t="s">
        <v>59</v>
      </c>
      <c r="D25" s="11" t="s">
        <v>55</v>
      </c>
      <c r="E25" s="11" t="s">
        <v>53</v>
      </c>
      <c r="F25" s="18">
        <v>1</v>
      </c>
      <c r="G25" s="18">
        <v>2505043</v>
      </c>
      <c r="K25" s="19" t="str">
        <f>CONCATENATE(E25,IF(ISBLANK(E25),""," = "),A25)</f>
        <v>K2 = Header, 2.54 mm, 3 Contacts, 1 Rows</v>
      </c>
      <c r="L25" s="19"/>
      <c r="M25" s="19" t="str">
        <f>K25</f>
        <v>K2 = Header, 2.54 mm, 3 Contacts, 1 Rows</v>
      </c>
    </row>
    <row r="26" spans="1:13" ht="15" x14ac:dyDescent="0.2">
      <c r="A26" s="10" t="s">
        <v>68</v>
      </c>
      <c r="B26" s="22" t="s">
        <v>20</v>
      </c>
      <c r="C26" s="12" t="s">
        <v>69</v>
      </c>
      <c r="D26" s="11" t="s">
        <v>52</v>
      </c>
      <c r="E26" s="10"/>
      <c r="F26" s="18">
        <v>1</v>
      </c>
      <c r="G26" s="18">
        <v>1103844</v>
      </c>
      <c r="K26" s="19" t="str">
        <f>CONCATENATE(E26,IF(ISBLANK(E26),""," = "),A26)</f>
        <v>DIP Socket, 2.54 mm, 2227MC Series, 7.62 mm</v>
      </c>
      <c r="L26" s="19"/>
      <c r="M26" s="19" t="str">
        <f>K26</f>
        <v>DIP Socket, 2.54 mm, 2227MC Series, 7.62 mm</v>
      </c>
    </row>
    <row r="27" spans="1:13" ht="15" x14ac:dyDescent="0.2">
      <c r="A27" s="10" t="s">
        <v>70</v>
      </c>
      <c r="B27" s="10"/>
      <c r="C27" s="10"/>
      <c r="D27" s="10"/>
      <c r="E27" s="11" t="s">
        <v>54</v>
      </c>
      <c r="F27" s="18">
        <v>1</v>
      </c>
      <c r="K27" s="19" t="str">
        <f t="shared" si="0"/>
        <v>LCD1 = M605 0.95 inch 7pin Full Color 65K, ssd1331 OLED</v>
      </c>
      <c r="L27" s="23" t="s">
        <v>71</v>
      </c>
      <c r="M27" s="19" t="str">
        <f t="shared" si="1"/>
        <v>LCD1 = M605 0.95 inch 7pin Full Color 65K, ssd1331 OLED</v>
      </c>
    </row>
    <row r="28" spans="1:13" ht="15" x14ac:dyDescent="0.2">
      <c r="A28" s="12" t="s">
        <v>84</v>
      </c>
      <c r="B28" s="11" t="s">
        <v>85</v>
      </c>
      <c r="C28" s="11" t="s">
        <v>86</v>
      </c>
      <c r="D28" s="11" t="s">
        <v>55</v>
      </c>
      <c r="F28" s="18">
        <v>1</v>
      </c>
      <c r="G28" s="18">
        <v>1098037</v>
      </c>
      <c r="K28" s="19" t="str">
        <f t="shared" ref="K28:K30" si="2">CONCATENATE(E28,IF(ISBLANK(E28),""," = "),A28)</f>
        <v xml:space="preserve"> 2.54 mm, 7 Contacts, Receptacle</v>
      </c>
      <c r="M28" s="19" t="str">
        <f t="shared" si="1"/>
        <v xml:space="preserve"> 2.54 mm, 7 Contacts, Receptacle</v>
      </c>
    </row>
    <row r="29" spans="1:13" ht="15" x14ac:dyDescent="0.2">
      <c r="A29" s="12"/>
      <c r="K29" s="19"/>
    </row>
    <row r="30" spans="1:13" ht="15" x14ac:dyDescent="0.2">
      <c r="A30" s="12"/>
      <c r="K30" s="19" t="str">
        <f t="shared" si="2"/>
        <v/>
      </c>
    </row>
    <row r="31" spans="1:13" ht="15" x14ac:dyDescent="0.2">
      <c r="A31" s="12"/>
      <c r="K31" s="19" t="str">
        <f t="shared" ref="K31:K35" si="3">CONCATENATE(E31,IF(ISBLANK(E31),""," = "),A31)</f>
        <v/>
      </c>
    </row>
    <row r="32" spans="1:13" ht="15" x14ac:dyDescent="0.2">
      <c r="A32" s="12"/>
      <c r="K32" s="19" t="str">
        <f t="shared" si="3"/>
        <v/>
      </c>
    </row>
    <row r="33" spans="1:11" ht="15" x14ac:dyDescent="0.2">
      <c r="A33" s="12"/>
      <c r="K33" s="19" t="str">
        <f t="shared" si="3"/>
        <v/>
      </c>
    </row>
    <row r="34" spans="1:11" ht="15" x14ac:dyDescent="0.2">
      <c r="A34" s="12"/>
      <c r="K34" s="19" t="str">
        <f t="shared" si="3"/>
        <v/>
      </c>
    </row>
    <row r="35" spans="1:11" ht="15" x14ac:dyDescent="0.2">
      <c r="K35" s="19" t="str">
        <f t="shared" si="3"/>
        <v/>
      </c>
    </row>
    <row r="36" spans="1:11" ht="15" x14ac:dyDescent="0.2">
      <c r="K36" s="19" t="str">
        <f t="shared" ref="K36:K48" si="4">CONCATENATE(E36,IF(ISBLANK(E36),""," = "),A36)</f>
        <v/>
      </c>
    </row>
    <row r="37" spans="1:11" ht="15" x14ac:dyDescent="0.2">
      <c r="K37" s="19" t="str">
        <f t="shared" si="4"/>
        <v/>
      </c>
    </row>
    <row r="38" spans="1:11" ht="15" x14ac:dyDescent="0.2">
      <c r="K38" s="19" t="str">
        <f t="shared" si="4"/>
        <v/>
      </c>
    </row>
    <row r="39" spans="1:11" ht="15" x14ac:dyDescent="0.2">
      <c r="K39" s="19" t="str">
        <f t="shared" si="4"/>
        <v/>
      </c>
    </row>
    <row r="40" spans="1:11" ht="15" x14ac:dyDescent="0.2">
      <c r="K40" s="19" t="str">
        <f t="shared" si="4"/>
        <v/>
      </c>
    </row>
    <row r="41" spans="1:11" ht="15" x14ac:dyDescent="0.2">
      <c r="K41" s="19" t="str">
        <f t="shared" si="4"/>
        <v/>
      </c>
    </row>
    <row r="42" spans="1:11" ht="15" x14ac:dyDescent="0.2">
      <c r="K42" s="19" t="str">
        <f t="shared" si="4"/>
        <v/>
      </c>
    </row>
    <row r="43" spans="1:11" ht="15" x14ac:dyDescent="0.2">
      <c r="K43" s="19" t="str">
        <f t="shared" si="4"/>
        <v/>
      </c>
    </row>
    <row r="44" spans="1:11" ht="15" x14ac:dyDescent="0.2">
      <c r="K44" s="19" t="str">
        <f t="shared" si="4"/>
        <v/>
      </c>
    </row>
    <row r="45" spans="1:11" ht="15" x14ac:dyDescent="0.2">
      <c r="K45" s="19" t="str">
        <f t="shared" si="4"/>
        <v/>
      </c>
    </row>
    <row r="46" spans="1:11" ht="15" x14ac:dyDescent="0.2">
      <c r="K46" s="19" t="str">
        <f t="shared" si="4"/>
        <v/>
      </c>
    </row>
    <row r="47" spans="1:11" ht="15" x14ac:dyDescent="0.2">
      <c r="K47" s="19" t="str">
        <f t="shared" si="4"/>
        <v/>
      </c>
    </row>
    <row r="48" spans="1:11" ht="15" x14ac:dyDescent="0.2">
      <c r="K48" s="19" t="str">
        <f t="shared" si="4"/>
        <v/>
      </c>
    </row>
  </sheetData>
  <mergeCells count="1">
    <mergeCell ref="A1:F1"/>
  </mergeCells>
  <phoneticPr fontId="7" type="noConversion"/>
  <hyperlinks>
    <hyperlink ref="L27" r:id="rId1"/>
  </hyperlinks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sqref="A1:D1"/>
    </sheetView>
  </sheetViews>
  <sheetFormatPr defaultColWidth="11.5703125" defaultRowHeight="12.75" x14ac:dyDescent="0.2"/>
  <cols>
    <col min="1" max="1" width="13.140625" style="1" customWidth="1"/>
    <col min="2" max="2" width="6" style="1" customWidth="1"/>
    <col min="3" max="3" width="21.42578125" style="1" customWidth="1"/>
    <col min="4" max="4" width="128" style="1" customWidth="1"/>
    <col min="5" max="16384" width="11.5703125" style="1"/>
  </cols>
  <sheetData>
    <row r="1" spans="1:4" s="2" customFormat="1" ht="17.100000000000001" customHeight="1" x14ac:dyDescent="0.2">
      <c r="A1" s="32" t="s">
        <v>11</v>
      </c>
      <c r="B1" s="32"/>
      <c r="C1" s="32"/>
      <c r="D1" s="32"/>
    </row>
    <row r="2" spans="1:4" s="2" customFormat="1" ht="14.85" customHeight="1" x14ac:dyDescent="0.2">
      <c r="A2" s="3" t="s">
        <v>12</v>
      </c>
      <c r="B2" s="4" t="s">
        <v>13</v>
      </c>
      <c r="C2" s="4" t="s">
        <v>14</v>
      </c>
      <c r="D2" s="4" t="s">
        <v>0</v>
      </c>
    </row>
    <row r="3" spans="1:4" x14ac:dyDescent="0.2">
      <c r="A3" s="5"/>
      <c r="B3" s="6"/>
      <c r="C3" s="6"/>
      <c r="D3" s="6"/>
    </row>
    <row r="4" spans="1:4" x14ac:dyDescent="0.2">
      <c r="A4" s="5"/>
      <c r="B4" s="6"/>
      <c r="C4" s="6"/>
      <c r="D4" s="6"/>
    </row>
    <row r="5" spans="1:4" x14ac:dyDescent="0.2">
      <c r="A5" s="7"/>
    </row>
    <row r="6" spans="1:4" x14ac:dyDescent="0.2">
      <c r="A6" s="7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Sunil Malekar</cp:lastModifiedBy>
  <cp:lastPrinted>2009-08-03T09:49:46Z</cp:lastPrinted>
  <dcterms:created xsi:type="dcterms:W3CDTF">2009-05-15T08:53:47Z</dcterms:created>
  <dcterms:modified xsi:type="dcterms:W3CDTF">2018-03-27T06:24:52Z</dcterms:modified>
</cp:coreProperties>
</file>